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670" yWindow="15" windowWidth="20160" windowHeight="11700" activeTab="1"/>
  </bookViews>
  <sheets>
    <sheet name="Титул" sheetId="28" r:id="rId1"/>
    <sheet name="УП" sheetId="27" r:id="rId2"/>
  </sheets>
  <definedNames>
    <definedName name="_xlnm.Print_Titles" localSheetId="1">УП!$3:$7</definedName>
    <definedName name="_xlnm.Print_Area" localSheetId="1">УП!$A$1:$AK$64</definedName>
  </definedNames>
  <calcPr calcId="145621"/>
</workbook>
</file>

<file path=xl/calcChain.xml><?xml version="1.0" encoding="utf-8"?>
<calcChain xmlns="http://schemas.openxmlformats.org/spreadsheetml/2006/main">
  <c r="AP48" i="27" l="1"/>
  <c r="E23" i="27"/>
  <c r="E24" i="27"/>
  <c r="AO12" i="27"/>
  <c r="AP12" i="27"/>
  <c r="AR12" i="27"/>
  <c r="AO13" i="27"/>
  <c r="AP13" i="27"/>
  <c r="AR13" i="27"/>
  <c r="AO14" i="27"/>
  <c r="AP14" i="27"/>
  <c r="AR14" i="27"/>
  <c r="AO15" i="27"/>
  <c r="AP15" i="27"/>
  <c r="AR15" i="27"/>
  <c r="AO16" i="27"/>
  <c r="AP16" i="27"/>
  <c r="AR16" i="27"/>
  <c r="AO17" i="27"/>
  <c r="AP17" i="27"/>
  <c r="AR17" i="27"/>
  <c r="AO18" i="27"/>
  <c r="AP18" i="27"/>
  <c r="AR18" i="27"/>
  <c r="AO19" i="27"/>
  <c r="AP19" i="27"/>
  <c r="AR19" i="27"/>
  <c r="AO20" i="27"/>
  <c r="AP20" i="27"/>
  <c r="AR20" i="27"/>
  <c r="AO21" i="27"/>
  <c r="AP21" i="27"/>
  <c r="AR21" i="27"/>
  <c r="AO23" i="27"/>
  <c r="AP23" i="27"/>
  <c r="AR23" i="27"/>
  <c r="AO24" i="27"/>
  <c r="AP24" i="27"/>
  <c r="AR24" i="27"/>
  <c r="AO27" i="27"/>
  <c r="AP27" i="27"/>
  <c r="AR27" i="27"/>
  <c r="AO30" i="27"/>
  <c r="AP30" i="27"/>
  <c r="AR30" i="27"/>
  <c r="AO31" i="27"/>
  <c r="AP31" i="27"/>
  <c r="AR31" i="27"/>
  <c r="AO32" i="27"/>
  <c r="AP32" i="27"/>
  <c r="AR32" i="27"/>
  <c r="AO33" i="27"/>
  <c r="AP33" i="27"/>
  <c r="AR33" i="27"/>
  <c r="AO34" i="27"/>
  <c r="AP34" i="27"/>
  <c r="AR34" i="27"/>
  <c r="AO35" i="27"/>
  <c r="AP35" i="27"/>
  <c r="AR35" i="27"/>
  <c r="AO36" i="27"/>
  <c r="AP36" i="27"/>
  <c r="AR36" i="27"/>
  <c r="AO37" i="27"/>
  <c r="AP37" i="27"/>
  <c r="AR37" i="27"/>
  <c r="AO38" i="27"/>
  <c r="AP38" i="27"/>
  <c r="AR38" i="27"/>
  <c r="AO39" i="27"/>
  <c r="AP39" i="27"/>
  <c r="AR39" i="27"/>
  <c r="AO40" i="27"/>
  <c r="AP40" i="27"/>
  <c r="AR40" i="27"/>
  <c r="AO41" i="27"/>
  <c r="AP41" i="27"/>
  <c r="AR41" i="27"/>
  <c r="AO42" i="27"/>
  <c r="AP42" i="27"/>
  <c r="AR42" i="27"/>
  <c r="AO43" i="27"/>
  <c r="AP43" i="27"/>
  <c r="AR43" i="27"/>
  <c r="AO44" i="27"/>
  <c r="AP44" i="27"/>
  <c r="AR44" i="27"/>
  <c r="AO45" i="27"/>
  <c r="AP45" i="27"/>
  <c r="AR45" i="27"/>
  <c r="AO46" i="27"/>
  <c r="AP46" i="27"/>
  <c r="AR46" i="27"/>
  <c r="AO47" i="27"/>
  <c r="AP47" i="27"/>
  <c r="AR47" i="27"/>
  <c r="AO48" i="27"/>
  <c r="AR48" i="27"/>
  <c r="AO49" i="27"/>
  <c r="AP49" i="27"/>
  <c r="AR49" i="27"/>
  <c r="AO50" i="27"/>
  <c r="AP50" i="27"/>
  <c r="AR50" i="27"/>
  <c r="AO51" i="27"/>
  <c r="AP51" i="27"/>
  <c r="AR51" i="27"/>
  <c r="AO52" i="27"/>
  <c r="AP52" i="27"/>
  <c r="AR52" i="27"/>
  <c r="AO53" i="27"/>
  <c r="AP53" i="27"/>
  <c r="AR53" i="27"/>
  <c r="AO54" i="27"/>
  <c r="AP54" i="27"/>
  <c r="AR54" i="27"/>
  <c r="AO55" i="27"/>
  <c r="AP55" i="27"/>
  <c r="AR55" i="27"/>
  <c r="AO56" i="27"/>
  <c r="AP56" i="27"/>
  <c r="AR56" i="27"/>
  <c r="AO57" i="27"/>
  <c r="AP57" i="27"/>
  <c r="AR57" i="27"/>
  <c r="AO58" i="27"/>
  <c r="AP58" i="27"/>
  <c r="AR58" i="27"/>
  <c r="AO59" i="27"/>
  <c r="AP59" i="27"/>
  <c r="AR59" i="27"/>
  <c r="AO60" i="27"/>
  <c r="AP60" i="27"/>
  <c r="AR60" i="27"/>
  <c r="AQ48" i="27" l="1"/>
  <c r="AS48" i="27" s="1"/>
  <c r="AQ36" i="27"/>
  <c r="AS36" i="27" s="1"/>
  <c r="AQ45" i="27"/>
  <c r="AS45" i="27" s="1"/>
  <c r="AQ41" i="27"/>
  <c r="AS41" i="27" s="1"/>
  <c r="AQ37" i="27"/>
  <c r="AS37" i="27" s="1"/>
  <c r="AQ59" i="27"/>
  <c r="AS59" i="27" s="1"/>
  <c r="AT59" i="27" s="1"/>
  <c r="AQ60" i="27"/>
  <c r="AS60" i="27" s="1"/>
  <c r="AT60" i="27" s="1"/>
  <c r="AQ51" i="27"/>
  <c r="AS51" i="27" s="1"/>
  <c r="AQ44" i="27"/>
  <c r="AS44" i="27" s="1"/>
  <c r="AQ40" i="27"/>
  <c r="AS40" i="27" s="1"/>
  <c r="AQ52" i="27"/>
  <c r="AS52" i="27" s="1"/>
  <c r="AQ54" i="27"/>
  <c r="AS54" i="27" s="1"/>
  <c r="AQ55" i="27"/>
  <c r="AS55" i="27" s="1"/>
  <c r="AT55" i="27" s="1"/>
  <c r="AQ32" i="27"/>
  <c r="AS32" i="27" s="1"/>
  <c r="AQ27" i="27"/>
  <c r="AS27" i="27" s="1"/>
  <c r="AQ20" i="27"/>
  <c r="AS20" i="27" s="1"/>
  <c r="AQ16" i="27"/>
  <c r="AS16" i="27" s="1"/>
  <c r="AQ12" i="27"/>
  <c r="AS12" i="27" s="1"/>
  <c r="AQ56" i="27"/>
  <c r="AS56" i="27" s="1"/>
  <c r="AT56" i="27" s="1"/>
  <c r="AQ43" i="27"/>
  <c r="AS43" i="27" s="1"/>
  <c r="AQ38" i="27"/>
  <c r="AS38" i="27" s="1"/>
  <c r="AQ18" i="27"/>
  <c r="AS18" i="27" s="1"/>
  <c r="AQ14" i="27"/>
  <c r="AS14" i="27" s="1"/>
  <c r="AQ49" i="27"/>
  <c r="AS49" i="27" s="1"/>
  <c r="AQ50" i="27"/>
  <c r="AS50" i="27" s="1"/>
  <c r="AQ57" i="27"/>
  <c r="AS57" i="27" s="1"/>
  <c r="AT57" i="27" s="1"/>
  <c r="AQ39" i="27"/>
  <c r="AS39" i="27" s="1"/>
  <c r="AQ58" i="27"/>
  <c r="AS58" i="27" s="1"/>
  <c r="AT58" i="27" s="1"/>
  <c r="AQ46" i="27"/>
  <c r="AS46" i="27" s="1"/>
  <c r="AQ35" i="27"/>
  <c r="AS35" i="27" s="1"/>
  <c r="AQ30" i="27"/>
  <c r="AS30" i="27" s="1"/>
  <c r="AQ23" i="27"/>
  <c r="AS23" i="27" s="1"/>
  <c r="AT23" i="27" s="1"/>
  <c r="AQ53" i="27"/>
  <c r="AS53" i="27" s="1"/>
  <c r="AT53" i="27" s="1"/>
  <c r="AQ47" i="27"/>
  <c r="AS47" i="27" s="1"/>
  <c r="AQ42" i="27"/>
  <c r="AS42" i="27" s="1"/>
  <c r="AQ33" i="27"/>
  <c r="AS33" i="27" s="1"/>
  <c r="AQ31" i="27"/>
  <c r="AS31" i="27" s="1"/>
  <c r="AQ24" i="27"/>
  <c r="AS24" i="27" s="1"/>
  <c r="AQ19" i="27"/>
  <c r="AS19" i="27" s="1"/>
  <c r="AQ15" i="27"/>
  <c r="AS15" i="27" s="1"/>
  <c r="AQ34" i="27"/>
  <c r="AS34" i="27" s="1"/>
  <c r="AQ21" i="27"/>
  <c r="AS21" i="27" s="1"/>
  <c r="AQ17" i="27"/>
  <c r="AS17" i="27" s="1"/>
  <c r="AQ13" i="27"/>
  <c r="AS13" i="27" s="1"/>
  <c r="G29" i="27"/>
  <c r="G22" i="27"/>
  <c r="G10" i="27"/>
  <c r="G11" i="27"/>
  <c r="J11" i="27"/>
  <c r="G26" i="27"/>
  <c r="G25" i="27" s="1"/>
  <c r="H26" i="27"/>
  <c r="H25" i="27" s="1"/>
  <c r="I26" i="27"/>
  <c r="I25" i="27" s="1"/>
  <c r="J26" i="27"/>
  <c r="J25" i="27" s="1"/>
  <c r="K26" i="27"/>
  <c r="K25" i="27" s="1"/>
  <c r="F57" i="27"/>
  <c r="F23" i="27"/>
  <c r="G9" i="27" l="1"/>
  <c r="G28" i="27"/>
  <c r="H29" i="27"/>
  <c r="H28" i="27" s="1"/>
  <c r="J29" i="27"/>
  <c r="J28" i="27" s="1"/>
  <c r="K29" i="27"/>
  <c r="K28" i="27" s="1"/>
  <c r="H10" i="27"/>
  <c r="H9" i="27" s="1"/>
  <c r="K10" i="27"/>
  <c r="J10" i="27"/>
  <c r="G61" i="27" l="1"/>
  <c r="H61" i="27"/>
  <c r="L36" i="27"/>
  <c r="L34" i="27"/>
  <c r="J22" i="27"/>
  <c r="J9" i="27" s="1"/>
  <c r="J61" i="27" s="1"/>
  <c r="L23" i="27"/>
  <c r="L19" i="27"/>
  <c r="L17" i="27"/>
  <c r="L13" i="27"/>
  <c r="L14" i="27"/>
  <c r="L15" i="27"/>
  <c r="L16" i="27"/>
  <c r="L12" i="27"/>
  <c r="K22" i="27"/>
  <c r="K9" i="27" s="1"/>
  <c r="L11" i="27" l="1"/>
  <c r="I54" i="27"/>
  <c r="E54" i="27" s="1"/>
  <c r="E52" i="27"/>
  <c r="L18" i="27"/>
  <c r="Z61" i="27"/>
  <c r="F54" i="27" l="1"/>
  <c r="AT54" i="27"/>
  <c r="F52" i="27"/>
  <c r="AT52" i="27"/>
  <c r="Q61" i="27"/>
  <c r="N61" i="27"/>
  <c r="C64" i="27"/>
  <c r="AJ61" i="27"/>
  <c r="P61" i="27"/>
  <c r="R61" i="27"/>
  <c r="S61" i="27"/>
  <c r="T61" i="27"/>
  <c r="U61" i="27"/>
  <c r="V61" i="27"/>
  <c r="W61" i="27"/>
  <c r="X61" i="27"/>
  <c r="Y61" i="27"/>
  <c r="AA61" i="27"/>
  <c r="AB61" i="27"/>
  <c r="AC61" i="27"/>
  <c r="AD61" i="27"/>
  <c r="AE61" i="27"/>
  <c r="AF61" i="27"/>
  <c r="AG61" i="27"/>
  <c r="AH61" i="27"/>
  <c r="AI61" i="27"/>
  <c r="M61" i="27"/>
  <c r="AN13" i="27"/>
  <c r="AN14" i="27"/>
  <c r="AN15" i="27"/>
  <c r="AN16" i="27"/>
  <c r="AN17" i="27"/>
  <c r="AN19" i="27"/>
  <c r="AN20" i="27"/>
  <c r="AN24" i="27"/>
  <c r="AN25" i="27"/>
  <c r="AN26" i="27"/>
  <c r="AN27" i="27"/>
  <c r="AN28" i="27"/>
  <c r="AN30" i="27"/>
  <c r="AN31" i="27"/>
  <c r="AN32" i="27"/>
  <c r="AN33" i="27"/>
  <c r="AN35" i="27"/>
  <c r="AN36" i="27"/>
  <c r="AN37" i="27"/>
  <c r="AN40" i="27"/>
  <c r="AN42" i="27"/>
  <c r="AN43" i="27"/>
  <c r="AN44" i="27"/>
  <c r="AN46" i="27"/>
  <c r="AN47" i="27"/>
  <c r="AN48" i="27"/>
  <c r="AN49" i="27"/>
  <c r="AN50" i="27"/>
  <c r="AN51" i="27"/>
  <c r="AN12" i="27"/>
  <c r="AL41" i="27"/>
  <c r="AM41" i="27"/>
  <c r="AN41" i="27"/>
  <c r="L41" i="27"/>
  <c r="AM49" i="27"/>
  <c r="AN18" i="27"/>
  <c r="I41" i="27"/>
  <c r="E41" i="27" s="1"/>
  <c r="E16" i="27"/>
  <c r="E15" i="27"/>
  <c r="E13" i="27"/>
  <c r="AT13" i="27" s="1"/>
  <c r="D63" i="27"/>
  <c r="C62" i="27"/>
  <c r="AM13" i="27"/>
  <c r="AM14" i="27"/>
  <c r="AM15" i="27"/>
  <c r="AM16" i="27"/>
  <c r="AM17" i="27"/>
  <c r="AM18" i="27"/>
  <c r="AM19" i="27"/>
  <c r="AM20" i="27"/>
  <c r="AM21" i="27"/>
  <c r="AM24" i="27"/>
  <c r="AM25" i="27"/>
  <c r="AM26" i="27"/>
  <c r="AM27" i="27"/>
  <c r="AM28" i="27"/>
  <c r="AM30" i="27"/>
  <c r="AM31" i="27"/>
  <c r="AM32" i="27"/>
  <c r="AM33" i="27"/>
  <c r="AM34" i="27"/>
  <c r="AM35" i="27"/>
  <c r="AM36" i="27"/>
  <c r="AM37" i="27"/>
  <c r="AM38" i="27"/>
  <c r="AM39" i="27"/>
  <c r="AM40" i="27"/>
  <c r="AM42" i="27"/>
  <c r="AM43" i="27"/>
  <c r="AM44" i="27"/>
  <c r="AM45" i="27"/>
  <c r="AM46" i="27"/>
  <c r="AM47" i="27"/>
  <c r="AM48" i="27"/>
  <c r="AM50" i="27"/>
  <c r="AM51" i="27"/>
  <c r="AL13" i="27"/>
  <c r="AL14" i="27"/>
  <c r="AL15" i="27"/>
  <c r="AL16" i="27"/>
  <c r="AL17" i="27"/>
  <c r="AL18" i="27"/>
  <c r="AL19" i="27"/>
  <c r="AL20" i="27"/>
  <c r="AL21" i="27"/>
  <c r="AL24" i="27"/>
  <c r="AL25" i="27"/>
  <c r="AL26" i="27"/>
  <c r="AL27" i="27"/>
  <c r="AL28" i="27"/>
  <c r="AL30" i="27"/>
  <c r="AL31" i="27"/>
  <c r="AL32" i="27"/>
  <c r="AL33" i="27"/>
  <c r="AL34" i="27"/>
  <c r="AL35" i="27"/>
  <c r="AL36" i="27"/>
  <c r="AL37" i="27"/>
  <c r="AL38" i="27"/>
  <c r="AL39" i="27"/>
  <c r="AL40" i="27"/>
  <c r="AL42" i="27"/>
  <c r="AL43" i="27"/>
  <c r="AL44" i="27"/>
  <c r="AL45" i="27"/>
  <c r="AL46" i="27"/>
  <c r="AL47" i="27"/>
  <c r="AL48" i="27"/>
  <c r="AL49" i="27"/>
  <c r="AL50" i="27"/>
  <c r="AL51" i="27"/>
  <c r="AM12" i="27"/>
  <c r="AL12" i="27"/>
  <c r="K11" i="27"/>
  <c r="AN21" i="27"/>
  <c r="L27" i="27"/>
  <c r="L30" i="27"/>
  <c r="E31" i="27"/>
  <c r="L31" i="27"/>
  <c r="E32" i="27"/>
  <c r="L32" i="27"/>
  <c r="E33" i="27"/>
  <c r="L33" i="27"/>
  <c r="E34" i="27"/>
  <c r="E35" i="27"/>
  <c r="L35" i="27"/>
  <c r="E36" i="27"/>
  <c r="I37" i="27"/>
  <c r="E37" i="27" s="1"/>
  <c r="L37" i="27"/>
  <c r="I38" i="27"/>
  <c r="E38" i="27" s="1"/>
  <c r="L38" i="27"/>
  <c r="AN38" i="27"/>
  <c r="I39" i="27"/>
  <c r="E39" i="27" s="1"/>
  <c r="L39" i="27"/>
  <c r="AN39" i="27"/>
  <c r="E40" i="27"/>
  <c r="L40" i="27"/>
  <c r="E42" i="27"/>
  <c r="L42" i="27"/>
  <c r="E43" i="27"/>
  <c r="L43" i="27"/>
  <c r="E44" i="27"/>
  <c r="L44" i="27"/>
  <c r="E45" i="27"/>
  <c r="L45" i="27"/>
  <c r="AN45" i="27"/>
  <c r="I46" i="27"/>
  <c r="E46" i="27" s="1"/>
  <c r="L46" i="27"/>
  <c r="E47" i="27"/>
  <c r="L47" i="27"/>
  <c r="E48" i="27"/>
  <c r="L48" i="27"/>
  <c r="E49" i="27"/>
  <c r="L49" i="27"/>
  <c r="E50" i="27"/>
  <c r="L50" i="27"/>
  <c r="E51" i="27"/>
  <c r="L51" i="27"/>
  <c r="L21" i="27"/>
  <c r="I21" i="27"/>
  <c r="E21" i="27" s="1"/>
  <c r="I20" i="27"/>
  <c r="E19" i="27"/>
  <c r="L20" i="27"/>
  <c r="L10" i="27" s="1"/>
  <c r="L24" i="27"/>
  <c r="L22" i="27" s="1"/>
  <c r="AT24" i="27"/>
  <c r="E17" i="27"/>
  <c r="E18" i="27"/>
  <c r="AN34" i="27"/>
  <c r="O61" i="27"/>
  <c r="Q67" i="27" l="1"/>
  <c r="Q68" i="27" s="1"/>
  <c r="AI67" i="27"/>
  <c r="AI68" i="27" s="1"/>
  <c r="L26" i="27"/>
  <c r="L25" i="27" s="1"/>
  <c r="T67" i="27"/>
  <c r="T68" i="27" s="1"/>
  <c r="AC67" i="27"/>
  <c r="AC68" i="27" s="1"/>
  <c r="F18" i="27"/>
  <c r="AT18" i="27"/>
  <c r="F48" i="27"/>
  <c r="AT48" i="27"/>
  <c r="N67" i="27"/>
  <c r="N68" i="27" s="1"/>
  <c r="F50" i="27"/>
  <c r="AT50" i="27"/>
  <c r="F36" i="27"/>
  <c r="AT36" i="27"/>
  <c r="F17" i="27"/>
  <c r="AT17" i="27"/>
  <c r="F19" i="27"/>
  <c r="AT19" i="27"/>
  <c r="F44" i="27"/>
  <c r="AT44" i="27"/>
  <c r="F42" i="27"/>
  <c r="AT42" i="27"/>
  <c r="F33" i="27"/>
  <c r="AT33" i="27"/>
  <c r="F31" i="27"/>
  <c r="AT31" i="27"/>
  <c r="AF67" i="27"/>
  <c r="AF68" i="27" s="1"/>
  <c r="W67" i="27"/>
  <c r="W68" i="27" s="1"/>
  <c r="E20" i="27"/>
  <c r="I10" i="27"/>
  <c r="F49" i="27"/>
  <c r="AT49" i="27"/>
  <c r="F15" i="27"/>
  <c r="AT15" i="27"/>
  <c r="Z66" i="27"/>
  <c r="Z69" i="27" s="1"/>
  <c r="Z67" i="27"/>
  <c r="Z68" i="27" s="1"/>
  <c r="F51" i="27"/>
  <c r="AT51" i="27"/>
  <c r="F47" i="27"/>
  <c r="AT47" i="27"/>
  <c r="F21" i="27"/>
  <c r="AT21" i="27"/>
  <c r="F45" i="27"/>
  <c r="AT45" i="27"/>
  <c r="F43" i="27"/>
  <c r="AT43" i="27"/>
  <c r="F34" i="27"/>
  <c r="AT34" i="27"/>
  <c r="F32" i="27"/>
  <c r="AT32" i="27"/>
  <c r="F16" i="27"/>
  <c r="AT16" i="27"/>
  <c r="F39" i="27"/>
  <c r="AT39" i="27"/>
  <c r="F37" i="27"/>
  <c r="AT37" i="27"/>
  <c r="F46" i="27"/>
  <c r="AT46" i="27"/>
  <c r="F41" i="27"/>
  <c r="AT41" i="27"/>
  <c r="F38" i="27"/>
  <c r="AT38" i="27"/>
  <c r="F35" i="27"/>
  <c r="AT35" i="27"/>
  <c r="F40" i="27"/>
  <c r="AT40" i="27"/>
  <c r="F13" i="27"/>
  <c r="L29" i="27"/>
  <c r="L28" i="27" s="1"/>
  <c r="I29" i="27"/>
  <c r="I28" i="27" s="1"/>
  <c r="E27" i="27"/>
  <c r="AT27" i="27" s="1"/>
  <c r="E22" i="27"/>
  <c r="F24" i="27"/>
  <c r="L9" i="27"/>
  <c r="AI66" i="27"/>
  <c r="AI69" i="27" s="1"/>
  <c r="Q66" i="27"/>
  <c r="Q69" i="27" s="1"/>
  <c r="AF66" i="27"/>
  <c r="AF69" i="27" s="1"/>
  <c r="W66" i="27"/>
  <c r="W69" i="27" s="1"/>
  <c r="N66" i="27"/>
  <c r="N69" i="27" s="1"/>
  <c r="AC66" i="27"/>
  <c r="AC69" i="27" s="1"/>
  <c r="T66" i="27"/>
  <c r="T69" i="27" s="1"/>
  <c r="E30" i="27"/>
  <c r="AT30" i="27" s="1"/>
  <c r="E12" i="27"/>
  <c r="I22" i="27"/>
  <c r="I11" i="27"/>
  <c r="E14" i="27"/>
  <c r="F14" i="27" l="1"/>
  <c r="AT14" i="27"/>
  <c r="E11" i="27"/>
  <c r="F11" i="27" s="1"/>
  <c r="E10" i="27"/>
  <c r="E9" i="27" s="1"/>
  <c r="AT12" i="27"/>
  <c r="F20" i="27"/>
  <c r="AT20" i="27"/>
  <c r="I9" i="27"/>
  <c r="I61" i="27" s="1"/>
  <c r="F22" i="27"/>
  <c r="E26" i="27"/>
  <c r="E25" i="27" s="1"/>
  <c r="F27" i="27"/>
  <c r="F30" i="27"/>
  <c r="E29" i="27"/>
  <c r="F12" i="27"/>
  <c r="F26" i="27" l="1"/>
  <c r="F25" i="27" s="1"/>
  <c r="F10" i="27"/>
  <c r="F9" i="27" s="1"/>
  <c r="F29" i="27"/>
  <c r="E28" i="27"/>
  <c r="F28" i="27" s="1"/>
  <c r="F61" i="27" l="1"/>
  <c r="E61" i="27"/>
</calcChain>
</file>

<file path=xl/sharedStrings.xml><?xml version="1.0" encoding="utf-8"?>
<sst xmlns="http://schemas.openxmlformats.org/spreadsheetml/2006/main" count="294" uniqueCount="218">
  <si>
    <t>Число экзаменов</t>
  </si>
  <si>
    <t>Число зачетов</t>
  </si>
  <si>
    <t xml:space="preserve">Всего часов </t>
  </si>
  <si>
    <t>Обязательная часть циклов ОПОП</t>
  </si>
  <si>
    <t>Самостоятельная учебная работа</t>
  </si>
  <si>
    <t>Обязательная</t>
  </si>
  <si>
    <t xml:space="preserve">Всего занятий </t>
  </si>
  <si>
    <t>ОПД.01</t>
  </si>
  <si>
    <t>ОПД.02</t>
  </si>
  <si>
    <t>ОПД.03</t>
  </si>
  <si>
    <t>ОПД.04</t>
  </si>
  <si>
    <t>ОПД.05</t>
  </si>
  <si>
    <t>ОПД.06</t>
  </si>
  <si>
    <t>ОПД.07</t>
  </si>
  <si>
    <t>ОПД.08</t>
  </si>
  <si>
    <t>ОПД.09</t>
  </si>
  <si>
    <t>ОПД.10</t>
  </si>
  <si>
    <t>ОПД.11</t>
  </si>
  <si>
    <t>ОПД.12</t>
  </si>
  <si>
    <t>Наименование циклов, дисциплин, профессиональных модулей,  практик</t>
  </si>
  <si>
    <t>ОПД.13</t>
  </si>
  <si>
    <t>ОПД.14</t>
  </si>
  <si>
    <t>ОПД.16</t>
  </si>
  <si>
    <t xml:space="preserve">Практический курс арабского языка </t>
  </si>
  <si>
    <t>Морфология арабского языка</t>
  </si>
  <si>
    <t>ОПД.17</t>
  </si>
  <si>
    <t xml:space="preserve">Обязанности имама и основы проповеди  </t>
  </si>
  <si>
    <t>ОПД.18</t>
  </si>
  <si>
    <t>ОПД.19</t>
  </si>
  <si>
    <t>ОПД.20</t>
  </si>
  <si>
    <t>ОПД.21</t>
  </si>
  <si>
    <t>ОПД.22</t>
  </si>
  <si>
    <t>Распределение  обязательной учебной нагрузки</t>
  </si>
  <si>
    <t xml:space="preserve"> </t>
  </si>
  <si>
    <t>ЕН</t>
  </si>
  <si>
    <t>1 курс</t>
  </si>
  <si>
    <t>2 курс</t>
  </si>
  <si>
    <t>3 курс</t>
  </si>
  <si>
    <t>4 курс</t>
  </si>
  <si>
    <t xml:space="preserve">Физическая культура </t>
  </si>
  <si>
    <t>ОПД</t>
  </si>
  <si>
    <t>Тасаввуф</t>
  </si>
  <si>
    <t>Экзамен</t>
  </si>
  <si>
    <t>Зачет</t>
  </si>
  <si>
    <t>Курсовая работа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</si>
  <si>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</si>
  <si>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</si>
  <si>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</si>
  <si>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</si>
  <si>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</si>
  <si>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</si>
  <si>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</si>
  <si>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</si>
  <si>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 xml:space="preserve">Учебная нагрузка </t>
  </si>
  <si>
    <t>Общие гуманитарные и социальные  дисциплины</t>
  </si>
  <si>
    <t>ОГС</t>
  </si>
  <si>
    <t>ОГС.01</t>
  </si>
  <si>
    <t>ОГС.01.01</t>
  </si>
  <si>
    <t>ОГС.01.02</t>
  </si>
  <si>
    <t>ОГС.01.03</t>
  </si>
  <si>
    <t>ОГС.01.04</t>
  </si>
  <si>
    <t>ОГС.01.05</t>
  </si>
  <si>
    <t>ОГС.02</t>
  </si>
  <si>
    <t>ОГС.03</t>
  </si>
  <si>
    <t>ОГС.04</t>
  </si>
  <si>
    <t>ОГС.05</t>
  </si>
  <si>
    <t>ОГС.06</t>
  </si>
  <si>
    <t>ЕН.01</t>
  </si>
  <si>
    <t xml:space="preserve">Общие профессиональные дисциплины  </t>
  </si>
  <si>
    <t>Из них лекций</t>
  </si>
  <si>
    <t>Из них практических занятий</t>
  </si>
  <si>
    <t>лекции</t>
  </si>
  <si>
    <t>ОПД.15</t>
  </si>
  <si>
    <t xml:space="preserve">История отечества </t>
  </si>
  <si>
    <t>История религий и этических учений</t>
  </si>
  <si>
    <t>4</t>
  </si>
  <si>
    <t>лек</t>
  </si>
  <si>
    <t>практ</t>
  </si>
  <si>
    <t>Итоговая аттестация</t>
  </si>
  <si>
    <t>Междисциплинарный итоговый экзамен по правовым дисциплинам</t>
  </si>
  <si>
    <t>Выпускная квалификационная работа</t>
  </si>
  <si>
    <t>Классическая арабская литература</t>
  </si>
  <si>
    <t xml:space="preserve">Красноречие </t>
  </si>
  <si>
    <t>Компетенции</t>
  </si>
  <si>
    <t>1234</t>
  </si>
  <si>
    <t>2345</t>
  </si>
  <si>
    <t xml:space="preserve">Синтаксис  арабского языка </t>
  </si>
  <si>
    <t>Базовая часть</t>
  </si>
  <si>
    <t>Вариативная часть</t>
  </si>
  <si>
    <t>Практики</t>
  </si>
  <si>
    <t>с.р</t>
  </si>
  <si>
    <t>с.р.</t>
  </si>
  <si>
    <t>НРК</t>
  </si>
  <si>
    <t>↓</t>
  </si>
  <si>
    <t>≡</t>
  </si>
  <si>
    <t>Язык проповеди</t>
  </si>
  <si>
    <t xml:space="preserve">История ислама в России </t>
  </si>
  <si>
    <t>Гражданская и этнокультурная идентичность мусульман России</t>
  </si>
  <si>
    <t>ОПК</t>
  </si>
  <si>
    <t>ГК</t>
  </si>
  <si>
    <t>Междисциплинарный итоговый экзамен по исламским наукам и методике их преподавания</t>
  </si>
  <si>
    <t>ОГС.Р.01</t>
  </si>
  <si>
    <t>ОГС.Р.02</t>
  </si>
  <si>
    <t>изменения по аудиторным</t>
  </si>
  <si>
    <t>↑</t>
  </si>
  <si>
    <t xml:space="preserve">Арабский язык </t>
  </si>
  <si>
    <t>Педагогика и психология</t>
  </si>
  <si>
    <t xml:space="preserve">Естественнонаучные дисциплины </t>
  </si>
  <si>
    <t>Информационные технологии в образовании</t>
  </si>
  <si>
    <r>
      <t>Исламское вероучение (</t>
    </r>
    <r>
      <rPr>
        <i/>
        <sz val="14"/>
        <rFont val="Times New Roman"/>
        <family val="1"/>
        <charset val="204"/>
      </rPr>
      <t>акыйда</t>
    </r>
    <r>
      <rPr>
        <sz val="14"/>
        <rFont val="Times New Roman"/>
        <family val="1"/>
      </rPr>
      <t>)</t>
    </r>
  </si>
  <si>
    <r>
      <t>Чтение и запоминание Корана (</t>
    </r>
    <r>
      <rPr>
        <i/>
        <sz val="14"/>
        <rFont val="Times New Roman"/>
        <family val="1"/>
        <charset val="204"/>
      </rPr>
      <t>хифз</t>
    </r>
    <r>
      <rPr>
        <sz val="14"/>
        <rFont val="Times New Roman"/>
        <family val="1"/>
      </rPr>
      <t>)</t>
    </r>
  </si>
  <si>
    <r>
      <t>Толкование Корана (</t>
    </r>
    <r>
      <rPr>
        <i/>
        <sz val="14"/>
        <rFont val="Times New Roman"/>
        <family val="1"/>
        <charset val="204"/>
      </rPr>
      <t>тафсир</t>
    </r>
    <r>
      <rPr>
        <sz val="14"/>
        <rFont val="Times New Roman"/>
        <family val="1"/>
      </rPr>
      <t>)</t>
    </r>
  </si>
  <si>
    <r>
      <t>Толкование законодательных аятов (</t>
    </r>
    <r>
      <rPr>
        <i/>
        <sz val="14"/>
        <rFont val="Times New Roman"/>
        <family val="1"/>
        <charset val="204"/>
      </rPr>
      <t>тафсир аль-аят аль-ахкям</t>
    </r>
    <r>
      <rPr>
        <sz val="14"/>
        <rFont val="Times New Roman"/>
        <family val="1"/>
      </rPr>
      <t>)</t>
    </r>
  </si>
  <si>
    <r>
      <t>Основы поклонения (</t>
    </r>
    <r>
      <rPr>
        <i/>
        <sz val="14"/>
        <rFont val="Times New Roman"/>
        <family val="1"/>
        <charset val="204"/>
      </rPr>
      <t>ибадат</t>
    </r>
    <r>
      <rPr>
        <sz val="14"/>
        <rFont val="Times New Roman"/>
        <family val="1"/>
      </rPr>
      <t>)</t>
    </r>
  </si>
  <si>
    <r>
      <t>Исламское право (</t>
    </r>
    <r>
      <rPr>
        <i/>
        <sz val="14"/>
        <rFont val="Times New Roman"/>
        <family val="1"/>
        <charset val="204"/>
      </rPr>
      <t>муамалят</t>
    </r>
    <r>
      <rPr>
        <sz val="14"/>
        <rFont val="Times New Roman"/>
        <family val="1"/>
      </rPr>
      <t>)</t>
    </r>
  </si>
  <si>
    <r>
      <t>Личный статус (</t>
    </r>
    <r>
      <rPr>
        <i/>
        <sz val="14"/>
        <rFont val="Times New Roman"/>
        <family val="1"/>
        <charset val="204"/>
      </rPr>
      <t>ахваль шахсия</t>
    </r>
    <r>
      <rPr>
        <sz val="14"/>
        <rFont val="Times New Roman"/>
        <family val="1"/>
      </rPr>
      <t>)</t>
    </r>
  </si>
  <si>
    <r>
      <t>Основы исламского права (</t>
    </r>
    <r>
      <rPr>
        <i/>
        <sz val="14"/>
        <rFont val="Times New Roman"/>
        <family val="1"/>
        <charset val="204"/>
      </rPr>
      <t>усуль аль-фикх</t>
    </r>
    <r>
      <rPr>
        <sz val="14"/>
        <rFont val="Times New Roman"/>
        <family val="1"/>
      </rPr>
      <t>)</t>
    </r>
  </si>
  <si>
    <r>
      <t>Хадисоведение (</t>
    </r>
    <r>
      <rPr>
        <i/>
        <sz val="14"/>
        <rFont val="Times New Roman"/>
        <family val="1"/>
        <charset val="204"/>
      </rPr>
      <t>мусталах аль-хадис</t>
    </r>
    <r>
      <rPr>
        <sz val="14"/>
        <rFont val="Times New Roman"/>
        <family val="1"/>
      </rPr>
      <t xml:space="preserve">) </t>
    </r>
  </si>
  <si>
    <t>Исламские  течения  и группы</t>
  </si>
  <si>
    <t>НРК, ОПК</t>
  </si>
  <si>
    <t>минимальное кол-во аудиторных</t>
  </si>
  <si>
    <t>ОГС.Р.00</t>
  </si>
  <si>
    <t>Педагогическая практика (2 нед)</t>
  </si>
  <si>
    <t>?</t>
  </si>
  <si>
    <t>Я заложила часы на практику  и итоговую аттестацию</t>
  </si>
  <si>
    <t xml:space="preserve">Не знаю будете ли Вы соглашаться с этим или нет. </t>
  </si>
  <si>
    <t>И надо ли эти часы закладывать в стандарт. Ведь время то на всё это необходимо.</t>
  </si>
  <si>
    <t>И ещё вопрос к какому циклу (ОГС, ЕН, ОПД) относится вариативная часть?</t>
  </si>
  <si>
    <t>Также вопрос по поводу большого числа зачетов. Как будут выбираться виды отчетности по вариативной части.</t>
  </si>
  <si>
    <t>всего аудиторных в семестр</t>
  </si>
  <si>
    <t>Также нужно определить компетенции по практикам и итоговой аттестации.</t>
  </si>
  <si>
    <t>практич.</t>
  </si>
  <si>
    <t>кол-во з.е.</t>
  </si>
  <si>
    <t>ОПД.Б</t>
  </si>
  <si>
    <t>ЕН.Б</t>
  </si>
  <si>
    <t>ОГС.Б</t>
  </si>
  <si>
    <t>Национально-региональный  компонент</t>
  </si>
  <si>
    <t>аудит.</t>
  </si>
  <si>
    <t>всего</t>
  </si>
  <si>
    <t>контроль</t>
  </si>
  <si>
    <t>всего часов</t>
  </si>
  <si>
    <t>часов в неделю</t>
  </si>
  <si>
    <t>аудит. часов в неделю</t>
  </si>
  <si>
    <t>Основы научно-исследовательской деятельности</t>
  </si>
  <si>
    <t>Методика преподавания исламских наук</t>
  </si>
  <si>
    <t>поменяла названия дисциплин (как в базовом СПРО)</t>
  </si>
  <si>
    <t>Методика преподавания исламских наук ( было Методика преподавания религиозных дисциплин)</t>
  </si>
  <si>
    <t>Основы научно-исследовательской деятельности (было Основы научно-богословской деятельности)</t>
  </si>
  <si>
    <t>убрали из ЕН КСЕ часы и единицы перекинули в вариативку.(было 936 аудиторных)</t>
  </si>
  <si>
    <t>РК, ГК</t>
  </si>
  <si>
    <t>РК, РРК, НРК, ГК, АЯК, ОПК, СПК, КЮК</t>
  </si>
  <si>
    <t>РК, РРК, НРК, ГК, АЯК,  КЮК</t>
  </si>
  <si>
    <t>шифр</t>
  </si>
  <si>
    <t>Максимальная нагрузка</t>
  </si>
  <si>
    <t>СОГЛАСОВАНО</t>
  </si>
  <si>
    <t>УТВЕРЖДАЮ</t>
  </si>
  <si>
    <t>УЧЕБНЫЙ ПЛАН</t>
  </si>
  <si>
    <t>План одобрен Ученым советом вуза</t>
  </si>
  <si>
    <t xml:space="preserve">Ректор </t>
  </si>
  <si>
    <t>Протокол № _____ от "______" __________________ 201____ г.</t>
  </si>
  <si>
    <t>"___" ____________ 20___ г.</t>
  </si>
  <si>
    <t>подготовки бакалавров</t>
  </si>
  <si>
    <t xml:space="preserve">Направление: Подготовка служителей и религиозного персонала религиозных организаций
Профиль: Исламские науки
</t>
  </si>
  <si>
    <t xml:space="preserve">Кафедра: </t>
  </si>
  <si>
    <t xml:space="preserve">Факультет: </t>
  </si>
  <si>
    <t>Год начала подготовки</t>
  </si>
  <si>
    <t>(по учебному плану)</t>
  </si>
  <si>
    <t xml:space="preserve">Образовательный стандарт </t>
  </si>
  <si>
    <t>Принят на заседании Совета по исламскому образованию</t>
  </si>
  <si>
    <t>высшего религиозного образования</t>
  </si>
  <si>
    <t>Проректор по учебной работе</t>
  </si>
  <si>
    <t>Заведующий учебным отделом</t>
  </si>
  <si>
    <t>Декан</t>
  </si>
  <si>
    <t>Зав. выпускающей кафедрой</t>
  </si>
  <si>
    <t xml:space="preserve">Наименование образовательной организации
</t>
  </si>
  <si>
    <t xml:space="preserve">Высшее религиозное образование </t>
  </si>
  <si>
    <t>протокол № 2/19/СИО от29 июля 2019 г.</t>
  </si>
  <si>
    <t>Программа подготовки:ВРО</t>
  </si>
  <si>
    <t xml:space="preserve">Форма обучения: очная </t>
  </si>
  <si>
    <t>Срок обучения: 4 года</t>
  </si>
  <si>
    <t>Квалификация: бакалавр  исламских наук</t>
  </si>
  <si>
    <t xml:space="preserve">/ Ф.И.О/ </t>
  </si>
  <si>
    <t>СОГЛАСОВАНО:</t>
  </si>
  <si>
    <t xml:space="preserve">
/Ф.И.О./</t>
  </si>
  <si>
    <t>АЯК, РК, СПК</t>
  </si>
  <si>
    <t>НРК, ГК</t>
  </si>
  <si>
    <t>РК, НРК,  АЯК,СПК,ГК</t>
  </si>
  <si>
    <t>РК, РРК,АЯК,СПК</t>
  </si>
  <si>
    <r>
      <t>Корановедение (</t>
    </r>
    <r>
      <rPr>
        <i/>
        <sz val="14"/>
        <rFont val="Times New Roman"/>
        <family val="1"/>
        <charset val="204"/>
      </rPr>
      <t>улюм аль-Куран</t>
    </r>
    <r>
      <rPr>
        <sz val="14"/>
        <rFont val="Times New Roman"/>
        <family val="1"/>
      </rPr>
      <t>)</t>
    </r>
  </si>
  <si>
    <t>РК,АЯК,СПК,РРК</t>
  </si>
  <si>
    <t>РК,РРК, АЯК,СПК,ГК,              КЮК</t>
  </si>
  <si>
    <t>РК, РРК, АЯК, ГК,  КЮК</t>
  </si>
  <si>
    <t>РК, РРК, АЯК, СПК</t>
  </si>
  <si>
    <t>РК, РРК, АЯК, ГК, КЮК</t>
  </si>
  <si>
    <t>РК,  АЯК,СПК,   ГК,  КЮК, РРК</t>
  </si>
  <si>
    <r>
      <t xml:space="preserve">Прикладное исламское право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кадая муасара</t>
    </r>
    <r>
      <rPr>
        <sz val="14"/>
        <rFont val="Times New Roman"/>
        <family val="1"/>
        <charset val="204"/>
      </rPr>
      <t>)</t>
    </r>
  </si>
  <si>
    <t>РК, АЯК, ГК, КЮК</t>
  </si>
  <si>
    <r>
      <t xml:space="preserve">Сравнительное исламское право </t>
    </r>
    <r>
      <rPr>
        <sz val="14"/>
        <rFont val="Times New Roman"/>
        <family val="1"/>
        <charset val="204"/>
      </rPr>
      <t>(</t>
    </r>
    <r>
      <rPr>
        <i/>
        <sz val="14"/>
        <rFont val="Times New Roman"/>
        <family val="1"/>
        <charset val="204"/>
      </rPr>
      <t>фикх мукаран</t>
    </r>
    <r>
      <rPr>
        <sz val="14"/>
        <rFont val="Times New Roman"/>
        <family val="1"/>
        <charset val="204"/>
      </rPr>
      <t>)</t>
    </r>
  </si>
  <si>
    <t>РК, АЯК, КЮК</t>
  </si>
  <si>
    <r>
      <t xml:space="preserve">Теория и практика  </t>
    </r>
    <r>
      <rPr>
        <sz val="14"/>
        <rFont val="Times New Roman"/>
        <family val="1"/>
        <charset val="204"/>
      </rPr>
      <t>арбитража (</t>
    </r>
    <r>
      <rPr>
        <i/>
        <sz val="14"/>
        <rFont val="Times New Roman"/>
        <family val="1"/>
        <charset val="204"/>
      </rPr>
      <t>тахким</t>
    </r>
    <r>
      <rPr>
        <sz val="14"/>
        <rFont val="Times New Roman"/>
        <family val="1"/>
        <charset val="204"/>
      </rPr>
      <t>)</t>
    </r>
  </si>
  <si>
    <t>РК,   КЮК</t>
  </si>
  <si>
    <r>
      <t>Жизнеописание пророка Мухаммада (</t>
    </r>
    <r>
      <rPr>
        <i/>
        <sz val="14"/>
        <rFont val="Times New Roman"/>
        <family val="1"/>
        <charset val="204"/>
      </rPr>
      <t>сира</t>
    </r>
    <r>
      <rPr>
        <sz val="14"/>
        <rFont val="Times New Roman"/>
        <family val="1"/>
      </rPr>
      <t>)</t>
    </r>
  </si>
  <si>
    <t>РК,  СПК</t>
  </si>
  <si>
    <t>РК, АЯК,СПК</t>
  </si>
  <si>
    <t>РК,  РРК, АЯК, СПК,ГК,  КЮК</t>
  </si>
  <si>
    <t>РК,  РРК, НРК, СПК, ГК,  КЮК</t>
  </si>
  <si>
    <t>РК, АЯК,СПК,   ГК,  КЮК</t>
  </si>
  <si>
    <t>РК, СПК</t>
  </si>
  <si>
    <r>
      <t>Логика  (</t>
    </r>
    <r>
      <rPr>
        <i/>
        <sz val="14"/>
        <rFont val="Times New Roman"/>
        <family val="1"/>
        <charset val="204"/>
      </rPr>
      <t>мантык</t>
    </r>
    <r>
      <rPr>
        <sz val="14"/>
        <rFont val="Times New Roman"/>
        <family val="1"/>
      </rPr>
      <t>)</t>
    </r>
  </si>
  <si>
    <t>РК, АЯК</t>
  </si>
  <si>
    <t>РК, КЮК</t>
  </si>
  <si>
    <t>РК, РРК</t>
  </si>
  <si>
    <t>Производственная практика (рассредоточенная)</t>
  </si>
  <si>
    <t>Направление: Подготовка служителей и религиозного персонала религиозных организаций</t>
  </si>
  <si>
    <t>РК, РРК, НРК, ОПК, СПК</t>
  </si>
  <si>
    <t>Изречения пророка Мухаммада (хадис)</t>
  </si>
  <si>
    <t xml:space="preserve">Профиль: Исламские науки История исламского законодательства (тарих ат-ташри)
</t>
  </si>
  <si>
    <r>
      <t>История исламского законодательства (</t>
    </r>
    <r>
      <rPr>
        <i/>
        <sz val="14"/>
        <rFont val="Times New Roman"/>
        <family val="1"/>
        <charset val="204"/>
      </rPr>
      <t>тарих ат-ташри</t>
    </r>
    <r>
      <rPr>
        <sz val="14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</si>
</sst>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sz val="10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4"/>
      <name val="Times New Roman"/>
      <family val="1"/>
      <charset val="204"/>
    </font>
    <font>
      <i/>
      <sz val="14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b/>
      <i/>
      <sz val="16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.25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2"/>
      <color rgb="FFFF0000"/>
      <name val="Arial Cyr"/>
      <family val="2"/>
      <charset val="204"/>
    </font>
    <font>
      <i/>
      <sz val="12"/>
      <color rgb="FFFF0000"/>
      <name val="Arial Cyr"/>
      <family val="2"/>
      <charset val="204"/>
    </font>
    <font>
      <sz val="14"/>
      <color rgb="FFFF0000"/>
      <name val="Arial Cyr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Times New Roman"/>
      <family val="1"/>
    </font>
    <font>
      <sz val="14"/>
      <color rgb="FFFF0000"/>
      <name val="Times New Roman"/>
      <family val="1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sz val="12"/>
      <color theme="0" tint="-0.34998626667073579"/>
      <name val="Arial Cyr"/>
      <family val="2"/>
      <charset val="204"/>
    </font>
    <font>
      <i/>
      <sz val="12"/>
      <color theme="0" tint="-0.34998626667073579"/>
      <name val="Arial Cyr"/>
      <family val="2"/>
      <charset val="204"/>
    </font>
    <font>
      <sz val="10"/>
      <color theme="0" tint="-0.34998626667073579"/>
      <name val="Times New Roman"/>
      <family val="1"/>
    </font>
    <font>
      <sz val="14"/>
      <color theme="0" tint="-0.34998626667073579"/>
      <name val="Times New Roman"/>
      <family val="1"/>
    </font>
    <font>
      <b/>
      <sz val="14"/>
      <color theme="0" tint="-0.34998626667073579"/>
      <name val="Times New Roman"/>
      <family val="1"/>
      <charset val="204"/>
    </font>
    <font>
      <b/>
      <sz val="18"/>
      <color theme="0" tint="-0.34998626667073579"/>
      <name val="Times New Roman"/>
      <family val="1"/>
      <charset val="204"/>
    </font>
    <font>
      <sz val="14"/>
      <color theme="0" tint="-0.34998626667073579"/>
      <name val="Arial Cyr"/>
      <family val="2"/>
      <charset val="204"/>
    </font>
    <font>
      <sz val="14"/>
      <color theme="0" tint="-0.34998626667073579"/>
      <name val="Times New Roman"/>
      <family val="1"/>
      <charset val="204"/>
    </font>
    <font>
      <b/>
      <sz val="22"/>
      <color theme="0" tint="-0.34998626667073579"/>
      <name val="Times New Roman"/>
      <family val="1"/>
      <charset val="204"/>
    </font>
    <font>
      <b/>
      <sz val="22"/>
      <color theme="0" tint="-0.34998626667073579"/>
      <name val="Arial Cyr"/>
      <family val="2"/>
      <charset val="204"/>
    </font>
    <font>
      <sz val="18"/>
      <color theme="0" tint="-0.34998626667073579"/>
      <name val="Arial Cyr"/>
      <family val="2"/>
      <charset val="204"/>
    </font>
    <font>
      <b/>
      <sz val="14"/>
      <color indexed="8"/>
      <name val="Times New Roman"/>
      <family val="1"/>
      <charset val="204"/>
    </font>
    <font>
      <sz val="8.25"/>
      <name val="Tahoma"/>
      <family val="2"/>
      <charset val="204"/>
    </font>
    <font>
      <sz val="14"/>
      <color indexed="8"/>
      <name val="Times New Roman"/>
      <family val="1"/>
      <charset val="204"/>
    </font>
    <font>
      <sz val="22"/>
      <name val="Tahoma"/>
      <family val="2"/>
      <charset val="204"/>
    </font>
    <font>
      <b/>
      <sz val="9"/>
      <name val="Tahoma"/>
      <family val="2"/>
      <charset val="204"/>
    </font>
    <font>
      <sz val="14"/>
      <color theme="0"/>
      <name val="Times New Roman"/>
      <family val="1"/>
      <charset val="204"/>
    </font>
    <font>
      <b/>
      <sz val="14"/>
      <color theme="0"/>
      <name val="Arial"/>
      <family val="2"/>
      <charset val="204"/>
    </font>
    <font>
      <sz val="2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8.25"/>
      <color theme="0"/>
      <name val="Tahoma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u/>
      <sz val="14"/>
      <name val="Times New Roman"/>
      <family val="1"/>
      <charset val="204"/>
    </font>
    <font>
      <b/>
      <i/>
      <sz val="10"/>
      <color theme="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FFFFFF"/>
        <bgColor rgb="FF8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7" fillId="0" borderId="0"/>
    <xf numFmtId="0" fontId="26" fillId="0" borderId="0"/>
    <xf numFmtId="0" fontId="1" fillId="0" borderId="0"/>
  </cellStyleXfs>
  <cellXfs count="22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2" fillId="2" borderId="0" xfId="0" applyFont="1" applyFill="1"/>
    <xf numFmtId="1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28" fillId="0" borderId="0" xfId="0" applyFont="1" applyFill="1" applyBorder="1"/>
    <xf numFmtId="0" fontId="2" fillId="3" borderId="0" xfId="0" applyFont="1" applyFill="1"/>
    <xf numFmtId="1" fontId="7" fillId="0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/>
    <xf numFmtId="0" fontId="18" fillId="4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29" fillId="3" borderId="2" xfId="0" applyFont="1" applyFill="1" applyBorder="1"/>
    <xf numFmtId="1" fontId="30" fillId="0" borderId="0" xfId="0" applyNumberFormat="1" applyFont="1" applyFill="1" applyBorder="1"/>
    <xf numFmtId="0" fontId="15" fillId="6" borderId="1" xfId="0" applyFont="1" applyFill="1" applyBorder="1" applyAlignment="1">
      <alignment horizontal="left" vertical="center" wrapText="1"/>
    </xf>
    <xf numFmtId="1" fontId="19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" fontId="30" fillId="3" borderId="0" xfId="0" applyNumberFormat="1" applyFont="1" applyFill="1" applyBorder="1"/>
    <xf numFmtId="1" fontId="28" fillId="3" borderId="0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28" fillId="2" borderId="0" xfId="0" applyFont="1" applyFill="1"/>
    <xf numFmtId="1" fontId="34" fillId="0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" fontId="30" fillId="4" borderId="0" xfId="0" applyNumberFormat="1" applyFont="1" applyFill="1" applyBorder="1"/>
    <xf numFmtId="1" fontId="28" fillId="4" borderId="0" xfId="0" applyNumberFormat="1" applyFont="1" applyFill="1" applyBorder="1"/>
    <xf numFmtId="0" fontId="3" fillId="4" borderId="0" xfId="0" applyFont="1" applyFill="1" applyBorder="1"/>
    <xf numFmtId="1" fontId="7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34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35" fillId="4" borderId="1" xfId="0" applyNumberFormat="1" applyFont="1" applyFill="1" applyBorder="1" applyAlignment="1">
      <alignment horizontal="center" vertical="center"/>
    </xf>
    <xf numFmtId="1" fontId="18" fillId="4" borderId="1" xfId="0" applyNumberFormat="1" applyFont="1" applyFill="1" applyBorder="1" applyAlignment="1">
      <alignment horizontal="center" vertical="center" wrapText="1"/>
    </xf>
    <xf numFmtId="1" fontId="36" fillId="0" borderId="0" xfId="0" applyNumberFormat="1" applyFont="1" applyFill="1" applyBorder="1"/>
    <xf numFmtId="0" fontId="36" fillId="0" borderId="0" xfId="0" applyFont="1" applyFill="1" applyBorder="1"/>
    <xf numFmtId="0" fontId="37" fillId="3" borderId="2" xfId="0" applyFont="1" applyFill="1" applyBorder="1"/>
    <xf numFmtId="164" fontId="36" fillId="0" borderId="0" xfId="0" applyNumberFormat="1" applyFont="1" applyFill="1" applyBorder="1"/>
    <xf numFmtId="0" fontId="32" fillId="2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 wrapText="1"/>
    </xf>
    <xf numFmtId="0" fontId="33" fillId="3" borderId="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vertical="top"/>
    </xf>
    <xf numFmtId="1" fontId="28" fillId="0" borderId="0" xfId="0" applyNumberFormat="1" applyFont="1" applyFill="1" applyBorder="1" applyAlignment="1">
      <alignment vertical="top"/>
    </xf>
    <xf numFmtId="164" fontId="36" fillId="0" borderId="0" xfId="0" applyNumberFormat="1" applyFont="1" applyFill="1" applyBorder="1" applyAlignment="1">
      <alignment vertical="top"/>
    </xf>
    <xf numFmtId="1" fontId="36" fillId="0" borderId="0" xfId="0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38" fillId="2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 wrapText="1"/>
    </xf>
    <xf numFmtId="0" fontId="39" fillId="3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40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1" fontId="39" fillId="3" borderId="0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/>
    </xf>
    <xf numFmtId="1" fontId="42" fillId="0" borderId="0" xfId="0" applyNumberFormat="1" applyFont="1" applyFill="1" applyBorder="1"/>
    <xf numFmtId="0" fontId="43" fillId="2" borderId="0" xfId="0" applyFont="1" applyFill="1"/>
    <xf numFmtId="0" fontId="43" fillId="3" borderId="0" xfId="0" applyFont="1" applyFill="1"/>
    <xf numFmtId="1" fontId="43" fillId="3" borderId="0" xfId="0" applyNumberFormat="1" applyFont="1" applyFill="1"/>
    <xf numFmtId="0" fontId="43" fillId="0" borderId="0" xfId="0" applyFont="1" applyFill="1" applyBorder="1"/>
    <xf numFmtId="0" fontId="44" fillId="2" borderId="0" xfId="0" applyFont="1" applyFill="1"/>
    <xf numFmtId="0" fontId="36" fillId="2" borderId="0" xfId="0" applyFont="1" applyFill="1"/>
    <xf numFmtId="0" fontId="45" fillId="2" borderId="0" xfId="0" applyFont="1" applyFill="1"/>
    <xf numFmtId="0" fontId="36" fillId="3" borderId="0" xfId="0" applyFont="1" applyFill="1"/>
    <xf numFmtId="14" fontId="46" fillId="2" borderId="0" xfId="0" applyNumberFormat="1" applyFont="1" applyFill="1"/>
    <xf numFmtId="0" fontId="46" fillId="2" borderId="0" xfId="0" applyFont="1" applyFill="1"/>
    <xf numFmtId="0" fontId="17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vertical="center"/>
    </xf>
    <xf numFmtId="0" fontId="48" fillId="0" borderId="0" xfId="2" applyFont="1"/>
    <xf numFmtId="0" fontId="7" fillId="0" borderId="0" xfId="2" applyFont="1" applyAlignment="1" applyProtection="1">
      <alignment horizontal="left" vertical="center"/>
      <protection locked="0"/>
    </xf>
    <xf numFmtId="0" fontId="49" fillId="0" borderId="0" xfId="2" applyFont="1" applyAlignment="1" applyProtection="1">
      <alignment horizontal="left" vertical="center"/>
      <protection locked="0"/>
    </xf>
    <xf numFmtId="0" fontId="26" fillId="0" borderId="0" xfId="2"/>
    <xf numFmtId="0" fontId="50" fillId="0" borderId="0" xfId="2" applyFont="1" applyAlignment="1" applyProtection="1">
      <alignment horizontal="center" vertical="center"/>
      <protection locked="0"/>
    </xf>
    <xf numFmtId="0" fontId="48" fillId="8" borderId="0" xfId="2" applyFont="1" applyFill="1" applyBorder="1" applyAlignment="1" applyProtection="1">
      <alignment horizontal="left" vertical="center"/>
      <protection locked="0"/>
    </xf>
    <xf numFmtId="0" fontId="51" fillId="8" borderId="0" xfId="2" applyFont="1" applyFill="1" applyBorder="1" applyAlignment="1" applyProtection="1">
      <alignment horizontal="center" vertical="center" wrapText="1"/>
      <protection locked="0"/>
    </xf>
    <xf numFmtId="0" fontId="48" fillId="3" borderId="0" xfId="2" applyFont="1" applyFill="1"/>
    <xf numFmtId="0" fontId="52" fillId="8" borderId="0" xfId="2" applyFont="1" applyFill="1" applyBorder="1" applyAlignment="1" applyProtection="1">
      <alignment horizontal="center" vertical="center" wrapText="1"/>
      <protection locked="0"/>
    </xf>
    <xf numFmtId="0" fontId="7" fillId="8" borderId="0" xfId="2" applyFont="1" applyFill="1" applyBorder="1" applyAlignment="1" applyProtection="1">
      <alignment horizontal="center" vertical="center" wrapText="1"/>
      <protection locked="0"/>
    </xf>
    <xf numFmtId="0" fontId="48" fillId="8" borderId="0" xfId="2" applyNumberFormat="1" applyFont="1" applyFill="1" applyBorder="1" applyAlignment="1" applyProtection="1">
      <alignment horizontal="left" vertical="center"/>
      <protection locked="0"/>
    </xf>
    <xf numFmtId="0" fontId="57" fillId="8" borderId="0" xfId="2" applyFont="1" applyFill="1" applyBorder="1" applyAlignment="1" applyProtection="1">
      <alignment horizontal="left" vertical="center"/>
      <protection locked="0"/>
    </xf>
    <xf numFmtId="0" fontId="59" fillId="8" borderId="0" xfId="2" applyFont="1" applyFill="1" applyBorder="1" applyAlignment="1" applyProtection="1">
      <alignment horizontal="center" vertical="center"/>
      <protection locked="0"/>
    </xf>
    <xf numFmtId="0" fontId="26" fillId="9" borderId="0" xfId="2" applyFont="1" applyFill="1" applyBorder="1" applyAlignment="1" applyProtection="1">
      <alignment horizontal="left" vertical="center"/>
      <protection locked="0"/>
    </xf>
    <xf numFmtId="0" fontId="63" fillId="8" borderId="0" xfId="2" applyFont="1" applyFill="1" applyBorder="1" applyAlignment="1" applyProtection="1">
      <alignment vertical="top"/>
      <protection locked="0"/>
    </xf>
    <xf numFmtId="0" fontId="64" fillId="8" borderId="0" xfId="2" applyNumberFormat="1" applyFont="1" applyFill="1" applyBorder="1" applyAlignment="1" applyProtection="1">
      <alignment vertical="center"/>
      <protection locked="0"/>
    </xf>
    <xf numFmtId="0" fontId="22" fillId="9" borderId="0" xfId="2" applyNumberFormat="1" applyFont="1" applyFill="1" applyBorder="1" applyAlignment="1" applyProtection="1">
      <alignment vertical="center"/>
      <protection locked="0"/>
    </xf>
    <xf numFmtId="0" fontId="57" fillId="0" borderId="0" xfId="2" applyFont="1"/>
    <xf numFmtId="0" fontId="31" fillId="9" borderId="0" xfId="2" applyFont="1" applyFill="1" applyBorder="1" applyAlignment="1" applyProtection="1">
      <alignment horizontal="left" vertical="top" wrapText="1"/>
      <protection locked="0"/>
    </xf>
    <xf numFmtId="0" fontId="56" fillId="9" borderId="0" xfId="2" applyFont="1" applyFill="1" applyBorder="1" applyAlignment="1" applyProtection="1">
      <alignment horizontal="left" vertical="center"/>
      <protection locked="0"/>
    </xf>
    <xf numFmtId="0" fontId="22" fillId="9" borderId="0" xfId="2" applyFont="1" applyFill="1" applyBorder="1" applyAlignment="1" applyProtection="1">
      <alignment horizontal="left" vertical="center"/>
      <protection locked="0"/>
    </xf>
    <xf numFmtId="0" fontId="22" fillId="0" borderId="0" xfId="2" applyFont="1" applyAlignment="1" applyProtection="1">
      <alignment horizontal="left"/>
      <protection locked="0"/>
    </xf>
    <xf numFmtId="0" fontId="48" fillId="0" borderId="0" xfId="2" applyFont="1" applyBorder="1"/>
    <xf numFmtId="0" fontId="63" fillId="10" borderId="0" xfId="0" applyFont="1" applyFill="1" applyAlignment="1" applyProtection="1">
      <alignment vertical="top"/>
      <protection locked="0"/>
    </xf>
    <xf numFmtId="0" fontId="22" fillId="10" borderId="0" xfId="0" applyFont="1" applyFill="1" applyAlignment="1" applyProtection="1">
      <alignment vertical="center"/>
      <protection locked="0"/>
    </xf>
    <xf numFmtId="0" fontId="59" fillId="9" borderId="0" xfId="2" applyFont="1" applyFill="1" applyBorder="1" applyAlignment="1" applyProtection="1">
      <alignment vertical="top" wrapText="1"/>
      <protection locked="0"/>
    </xf>
    <xf numFmtId="0" fontId="26" fillId="8" borderId="0" xfId="2" applyFont="1" applyFill="1" applyBorder="1" applyAlignment="1" applyProtection="1">
      <alignment horizontal="left" vertical="center"/>
      <protection locked="0"/>
    </xf>
    <xf numFmtId="0" fontId="19" fillId="3" borderId="1" xfId="0" applyFont="1" applyFill="1" applyBorder="1" applyAlignment="1">
      <alignment vertical="center" wrapText="1"/>
    </xf>
    <xf numFmtId="1" fontId="19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1" fontId="15" fillId="4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2" fillId="0" borderId="1" xfId="0" applyFont="1" applyFill="1" applyBorder="1" applyAlignment="1">
      <alignment horizontal="center" vertical="center"/>
    </xf>
    <xf numFmtId="0" fontId="25" fillId="0" borderId="1" xfId="0" applyFont="1" applyFill="1" applyBorder="1"/>
    <xf numFmtId="0" fontId="13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wrapText="1"/>
    </xf>
    <xf numFmtId="164" fontId="9" fillId="4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5" fillId="0" borderId="1" xfId="0" applyFont="1" applyBorder="1"/>
    <xf numFmtId="0" fontId="22" fillId="0" borderId="1" xfId="0" applyFont="1" applyBorder="1" applyAlignment="1">
      <alignment horizontal="center" vertical="center"/>
    </xf>
    <xf numFmtId="0" fontId="25" fillId="3" borderId="1" xfId="0" applyFont="1" applyFill="1" applyBorder="1" applyAlignment="1">
      <alignment wrapText="1"/>
    </xf>
    <xf numFmtId="0" fontId="18" fillId="6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wrapText="1"/>
    </xf>
    <xf numFmtId="0" fontId="25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/>
    </xf>
    <xf numFmtId="0" fontId="25" fillId="4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left" vertical="center"/>
    </xf>
    <xf numFmtId="0" fontId="47" fillId="0" borderId="0" xfId="2" applyFont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49" fillId="0" borderId="0" xfId="2" applyFont="1" applyAlignment="1" applyProtection="1">
      <alignment horizontal="center" vertical="top" wrapText="1"/>
      <protection locked="0"/>
    </xf>
    <xf numFmtId="0" fontId="7" fillId="0" borderId="0" xfId="2" applyFont="1" applyAlignment="1" applyProtection="1">
      <alignment horizontal="center" vertical="top" wrapText="1"/>
      <protection locked="0"/>
    </xf>
    <xf numFmtId="0" fontId="49" fillId="0" borderId="0" xfId="2" applyFont="1" applyAlignment="1" applyProtection="1">
      <alignment horizontal="left" vertical="center" wrapText="1"/>
      <protection locked="0"/>
    </xf>
    <xf numFmtId="0" fontId="7" fillId="0" borderId="0" xfId="2" applyFont="1" applyAlignment="1" applyProtection="1">
      <alignment horizontal="right" vertical="center" wrapText="1"/>
      <protection locked="0"/>
    </xf>
    <xf numFmtId="0" fontId="7" fillId="0" borderId="0" xfId="2" applyFont="1" applyAlignment="1" applyProtection="1">
      <alignment horizontal="left" vertical="center" wrapText="1"/>
      <protection locked="0"/>
    </xf>
    <xf numFmtId="0" fontId="49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0" fontId="50" fillId="0" borderId="0" xfId="2" applyFont="1" applyAlignment="1" applyProtection="1">
      <alignment horizontal="center" vertical="center"/>
      <protection locked="0"/>
    </xf>
    <xf numFmtId="0" fontId="7" fillId="8" borderId="0" xfId="2" applyFont="1" applyFill="1" applyBorder="1" applyAlignment="1" applyProtection="1">
      <alignment horizontal="center" vertical="top" wrapText="1"/>
      <protection locked="0"/>
    </xf>
    <xf numFmtId="0" fontId="53" fillId="8" borderId="0" xfId="2" applyFont="1" applyFill="1" applyBorder="1" applyAlignment="1" applyProtection="1">
      <alignment horizontal="left" vertical="center"/>
      <protection locked="0"/>
    </xf>
    <xf numFmtId="0" fontId="19" fillId="8" borderId="0" xfId="2" applyFont="1" applyFill="1" applyBorder="1" applyAlignment="1" applyProtection="1">
      <alignment horizontal="center" vertical="top"/>
      <protection locked="0"/>
    </xf>
    <xf numFmtId="0" fontId="20" fillId="8" borderId="0" xfId="2" applyFont="1" applyFill="1" applyBorder="1" applyAlignment="1" applyProtection="1">
      <alignment horizontal="left" wrapText="1"/>
      <protection locked="0"/>
    </xf>
    <xf numFmtId="0" fontId="54" fillId="8" borderId="0" xfId="2" applyFont="1" applyFill="1" applyBorder="1" applyAlignment="1" applyProtection="1">
      <alignment horizontal="center" vertical="center" wrapText="1"/>
      <protection locked="0"/>
    </xf>
    <xf numFmtId="0" fontId="20" fillId="8" borderId="0" xfId="2" applyFont="1" applyFill="1" applyBorder="1" applyAlignment="1" applyProtection="1">
      <alignment horizontal="right" wrapText="1"/>
      <protection locked="0"/>
    </xf>
    <xf numFmtId="0" fontId="20" fillId="8" borderId="0" xfId="2" applyFont="1" applyFill="1" applyBorder="1" applyAlignment="1" applyProtection="1">
      <alignment horizontal="left" vertical="center"/>
      <protection locked="0"/>
    </xf>
    <xf numFmtId="0" fontId="20" fillId="8" borderId="0" xfId="2" applyFont="1" applyFill="1" applyBorder="1" applyAlignment="1" applyProtection="1">
      <alignment horizontal="center" vertical="center"/>
      <protection locked="0"/>
    </xf>
    <xf numFmtId="0" fontId="20" fillId="8" borderId="0" xfId="2" applyFont="1" applyFill="1" applyBorder="1" applyAlignment="1" applyProtection="1">
      <alignment horizontal="right" vertical="center"/>
      <protection locked="0"/>
    </xf>
    <xf numFmtId="0" fontId="59" fillId="8" borderId="0" xfId="2" applyFont="1" applyFill="1" applyBorder="1" applyAlignment="1" applyProtection="1">
      <alignment horizontal="left" wrapText="1"/>
      <protection locked="0"/>
    </xf>
    <xf numFmtId="0" fontId="55" fillId="8" borderId="0" xfId="2" applyFont="1" applyFill="1" applyBorder="1" applyAlignment="1" applyProtection="1">
      <alignment horizontal="center" vertical="center"/>
      <protection locked="0"/>
    </xf>
    <xf numFmtId="0" fontId="56" fillId="8" borderId="0" xfId="2" applyFont="1" applyFill="1" applyBorder="1" applyAlignment="1" applyProtection="1">
      <alignment horizontal="center" vertical="top"/>
      <protection locked="0"/>
    </xf>
    <xf numFmtId="0" fontId="58" fillId="8" borderId="0" xfId="2" applyNumberFormat="1" applyFont="1" applyFill="1" applyBorder="1" applyAlignment="1" applyProtection="1">
      <alignment horizontal="center" vertical="center"/>
      <protection locked="0"/>
    </xf>
    <xf numFmtId="0" fontId="60" fillId="8" borderId="0" xfId="2" applyFont="1" applyFill="1" applyBorder="1" applyAlignment="1" applyProtection="1">
      <alignment horizontal="left" vertical="center" wrapText="1"/>
      <protection locked="0"/>
    </xf>
    <xf numFmtId="0" fontId="61" fillId="8" borderId="0" xfId="2" applyFont="1" applyFill="1" applyBorder="1" applyAlignment="1" applyProtection="1">
      <alignment horizontal="center" vertical="center" wrapText="1"/>
      <protection locked="0"/>
    </xf>
    <xf numFmtId="0" fontId="59" fillId="8" borderId="0" xfId="2" applyFont="1" applyFill="1" applyBorder="1" applyAlignment="1" applyProtection="1">
      <alignment horizontal="center" vertical="center"/>
      <protection locked="0"/>
    </xf>
    <xf numFmtId="0" fontId="22" fillId="8" borderId="0" xfId="2" applyNumberFormat="1" applyFont="1" applyFill="1" applyBorder="1" applyAlignment="1" applyProtection="1">
      <alignment horizontal="left" wrapText="1"/>
      <protection locked="0"/>
    </xf>
    <xf numFmtId="0" fontId="22" fillId="9" borderId="0" xfId="2" applyFont="1" applyFill="1" applyBorder="1" applyAlignment="1" applyProtection="1">
      <alignment horizontal="left" wrapText="1"/>
      <protection locked="0"/>
    </xf>
    <xf numFmtId="0" fontId="22" fillId="9" borderId="2" xfId="2" applyNumberFormat="1" applyFont="1" applyFill="1" applyBorder="1" applyAlignment="1" applyProtection="1">
      <alignment horizontal="left"/>
      <protection locked="0"/>
    </xf>
    <xf numFmtId="0" fontId="20" fillId="9" borderId="0" xfId="2" applyFont="1" applyFill="1" applyBorder="1" applyAlignment="1" applyProtection="1">
      <alignment horizontal="left"/>
      <protection locked="0"/>
    </xf>
    <xf numFmtId="0" fontId="62" fillId="8" borderId="0" xfId="2" applyFont="1" applyFill="1" applyBorder="1" applyAlignment="1" applyProtection="1">
      <alignment horizontal="right" vertical="center"/>
      <protection locked="0"/>
    </xf>
    <xf numFmtId="0" fontId="63" fillId="9" borderId="0" xfId="2" applyNumberFormat="1" applyFont="1" applyFill="1" applyBorder="1" applyAlignment="1" applyProtection="1">
      <alignment horizontal="left" vertical="top" wrapText="1"/>
      <protection locked="0"/>
    </xf>
    <xf numFmtId="0" fontId="65" fillId="9" borderId="0" xfId="2" applyFont="1" applyFill="1" applyBorder="1" applyAlignment="1" applyProtection="1">
      <alignment horizontal="left"/>
      <protection locked="0"/>
    </xf>
    <xf numFmtId="0" fontId="66" fillId="9" borderId="0" xfId="2" applyNumberFormat="1" applyFont="1" applyFill="1" applyBorder="1" applyAlignment="1" applyProtection="1">
      <alignment horizontal="left"/>
      <protection locked="0"/>
    </xf>
    <xf numFmtId="0" fontId="63" fillId="9" borderId="0" xfId="2" applyNumberFormat="1" applyFont="1" applyFill="1" applyBorder="1" applyAlignment="1" applyProtection="1">
      <alignment horizontal="left" vertical="center" wrapText="1"/>
      <protection locked="0"/>
    </xf>
    <xf numFmtId="0" fontId="57" fillId="9" borderId="0" xfId="2" applyFont="1" applyFill="1" applyBorder="1" applyAlignment="1" applyProtection="1">
      <alignment horizontal="left" vertical="top"/>
      <protection locked="0"/>
    </xf>
    <xf numFmtId="0" fontId="59" fillId="9" borderId="0" xfId="2" applyFont="1" applyFill="1" applyBorder="1" applyAlignment="1" applyProtection="1">
      <alignment horizontal="left" vertical="top" wrapText="1"/>
      <protection locked="0"/>
    </xf>
    <xf numFmtId="0" fontId="14" fillId="9" borderId="0" xfId="2" applyFont="1" applyFill="1" applyBorder="1" applyAlignment="1" applyProtection="1">
      <alignment horizontal="left" vertical="center"/>
      <protection locked="0"/>
    </xf>
    <xf numFmtId="0" fontId="22" fillId="0" borderId="0" xfId="2" applyFont="1" applyAlignment="1" applyProtection="1">
      <alignment horizontal="left" wrapText="1"/>
      <protection locked="0"/>
    </xf>
    <xf numFmtId="0" fontId="22" fillId="0" borderId="2" xfId="2" applyNumberFormat="1" applyFont="1" applyBorder="1" applyAlignment="1" applyProtection="1">
      <alignment horizontal="left"/>
      <protection locked="0"/>
    </xf>
    <xf numFmtId="0" fontId="20" fillId="0" borderId="0" xfId="2" applyFont="1" applyAlignment="1" applyProtection="1">
      <alignment horizontal="left"/>
      <protection locked="0"/>
    </xf>
    <xf numFmtId="0" fontId="22" fillId="0" borderId="0" xfId="2" applyNumberFormat="1" applyFont="1" applyBorder="1" applyAlignment="1" applyProtection="1">
      <alignment horizontal="left"/>
      <protection locked="0"/>
    </xf>
    <xf numFmtId="0" fontId="2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textRotation="89"/>
    </xf>
    <xf numFmtId="0" fontId="24" fillId="0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6" fillId="2" borderId="2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6099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D43"/>
  <sheetViews>
    <sheetView showGridLines="0" topLeftCell="A8" workbookViewId="0">
      <selection activeCell="B21" sqref="B21:AA21"/>
    </sheetView>
  </sheetViews>
  <sheetFormatPr defaultColWidth="12.5703125" defaultRowHeight="13.5" customHeight="1" x14ac:dyDescent="0.15"/>
  <cols>
    <col min="1" max="1" width="2.28515625" style="120" customWidth="1"/>
    <col min="2" max="2" width="11.42578125" style="117" customWidth="1"/>
    <col min="3" max="4" width="12.85546875" style="117" customWidth="1"/>
    <col min="5" max="5" width="0.7109375" style="117" customWidth="1"/>
    <col min="6" max="11" width="7" style="117" customWidth="1"/>
    <col min="12" max="12" width="9.85546875" style="117" customWidth="1"/>
    <col min="13" max="13" width="4.140625" style="117" customWidth="1"/>
    <col min="14" max="16" width="7" style="117" customWidth="1"/>
    <col min="17" max="17" width="4.85546875" style="117" customWidth="1"/>
    <col min="18" max="19" width="5" style="117" customWidth="1"/>
    <col min="20" max="20" width="5.140625" style="117" customWidth="1"/>
    <col min="21" max="21" width="6.5703125" style="117" customWidth="1"/>
    <col min="22" max="22" width="8.85546875" style="117" customWidth="1"/>
    <col min="23" max="23" width="3.140625" style="117" customWidth="1"/>
    <col min="24" max="24" width="10.140625" style="117" customWidth="1"/>
    <col min="25" max="27" width="4.42578125" style="117" customWidth="1"/>
    <col min="28" max="30" width="12.5703125" style="117"/>
    <col min="31" max="256" width="12.5703125" style="120"/>
    <col min="257" max="257" width="2.28515625" style="120" customWidth="1"/>
    <col min="258" max="258" width="11.42578125" style="120" customWidth="1"/>
    <col min="259" max="260" width="12.85546875" style="120" customWidth="1"/>
    <col min="261" max="261" width="0.7109375" style="120" customWidth="1"/>
    <col min="262" max="267" width="7" style="120" customWidth="1"/>
    <col min="268" max="268" width="9.85546875" style="120" customWidth="1"/>
    <col min="269" max="269" width="4.140625" style="120" customWidth="1"/>
    <col min="270" max="272" width="7" style="120" customWidth="1"/>
    <col min="273" max="273" width="4.85546875" style="120" customWidth="1"/>
    <col min="274" max="275" width="5" style="120" customWidth="1"/>
    <col min="276" max="276" width="5.140625" style="120" customWidth="1"/>
    <col min="277" max="277" width="6.5703125" style="120" customWidth="1"/>
    <col min="278" max="278" width="8.85546875" style="120" customWidth="1"/>
    <col min="279" max="279" width="3.140625" style="120" customWidth="1"/>
    <col min="280" max="280" width="10.140625" style="120" customWidth="1"/>
    <col min="281" max="283" width="4.42578125" style="120" customWidth="1"/>
    <col min="284" max="512" width="12.5703125" style="120"/>
    <col min="513" max="513" width="2.28515625" style="120" customWidth="1"/>
    <col min="514" max="514" width="11.42578125" style="120" customWidth="1"/>
    <col min="515" max="516" width="12.85546875" style="120" customWidth="1"/>
    <col min="517" max="517" width="0.7109375" style="120" customWidth="1"/>
    <col min="518" max="523" width="7" style="120" customWidth="1"/>
    <col min="524" max="524" width="9.85546875" style="120" customWidth="1"/>
    <col min="525" max="525" width="4.140625" style="120" customWidth="1"/>
    <col min="526" max="528" width="7" style="120" customWidth="1"/>
    <col min="529" max="529" width="4.85546875" style="120" customWidth="1"/>
    <col min="530" max="531" width="5" style="120" customWidth="1"/>
    <col min="532" max="532" width="5.140625" style="120" customWidth="1"/>
    <col min="533" max="533" width="6.5703125" style="120" customWidth="1"/>
    <col min="534" max="534" width="8.85546875" style="120" customWidth="1"/>
    <col min="535" max="535" width="3.140625" style="120" customWidth="1"/>
    <col min="536" max="536" width="10.140625" style="120" customWidth="1"/>
    <col min="537" max="539" width="4.42578125" style="120" customWidth="1"/>
    <col min="540" max="768" width="12.5703125" style="120"/>
    <col min="769" max="769" width="2.28515625" style="120" customWidth="1"/>
    <col min="770" max="770" width="11.42578125" style="120" customWidth="1"/>
    <col min="771" max="772" width="12.85546875" style="120" customWidth="1"/>
    <col min="773" max="773" width="0.7109375" style="120" customWidth="1"/>
    <col min="774" max="779" width="7" style="120" customWidth="1"/>
    <col min="780" max="780" width="9.85546875" style="120" customWidth="1"/>
    <col min="781" max="781" width="4.140625" style="120" customWidth="1"/>
    <col min="782" max="784" width="7" style="120" customWidth="1"/>
    <col min="785" max="785" width="4.85546875" style="120" customWidth="1"/>
    <col min="786" max="787" width="5" style="120" customWidth="1"/>
    <col min="788" max="788" width="5.140625" style="120" customWidth="1"/>
    <col min="789" max="789" width="6.5703125" style="120" customWidth="1"/>
    <col min="790" max="790" width="8.85546875" style="120" customWidth="1"/>
    <col min="791" max="791" width="3.140625" style="120" customWidth="1"/>
    <col min="792" max="792" width="10.140625" style="120" customWidth="1"/>
    <col min="793" max="795" width="4.42578125" style="120" customWidth="1"/>
    <col min="796" max="1024" width="12.5703125" style="120"/>
    <col min="1025" max="1025" width="2.28515625" style="120" customWidth="1"/>
    <col min="1026" max="1026" width="11.42578125" style="120" customWidth="1"/>
    <col min="1027" max="1028" width="12.85546875" style="120" customWidth="1"/>
    <col min="1029" max="1029" width="0.7109375" style="120" customWidth="1"/>
    <col min="1030" max="1035" width="7" style="120" customWidth="1"/>
    <col min="1036" max="1036" width="9.85546875" style="120" customWidth="1"/>
    <col min="1037" max="1037" width="4.140625" style="120" customWidth="1"/>
    <col min="1038" max="1040" width="7" style="120" customWidth="1"/>
    <col min="1041" max="1041" width="4.85546875" style="120" customWidth="1"/>
    <col min="1042" max="1043" width="5" style="120" customWidth="1"/>
    <col min="1044" max="1044" width="5.140625" style="120" customWidth="1"/>
    <col min="1045" max="1045" width="6.5703125" style="120" customWidth="1"/>
    <col min="1046" max="1046" width="8.85546875" style="120" customWidth="1"/>
    <col min="1047" max="1047" width="3.140625" style="120" customWidth="1"/>
    <col min="1048" max="1048" width="10.140625" style="120" customWidth="1"/>
    <col min="1049" max="1051" width="4.42578125" style="120" customWidth="1"/>
    <col min="1052" max="1280" width="12.5703125" style="120"/>
    <col min="1281" max="1281" width="2.28515625" style="120" customWidth="1"/>
    <col min="1282" max="1282" width="11.42578125" style="120" customWidth="1"/>
    <col min="1283" max="1284" width="12.85546875" style="120" customWidth="1"/>
    <col min="1285" max="1285" width="0.7109375" style="120" customWidth="1"/>
    <col min="1286" max="1291" width="7" style="120" customWidth="1"/>
    <col min="1292" max="1292" width="9.85546875" style="120" customWidth="1"/>
    <col min="1293" max="1293" width="4.140625" style="120" customWidth="1"/>
    <col min="1294" max="1296" width="7" style="120" customWidth="1"/>
    <col min="1297" max="1297" width="4.85546875" style="120" customWidth="1"/>
    <col min="1298" max="1299" width="5" style="120" customWidth="1"/>
    <col min="1300" max="1300" width="5.140625" style="120" customWidth="1"/>
    <col min="1301" max="1301" width="6.5703125" style="120" customWidth="1"/>
    <col min="1302" max="1302" width="8.85546875" style="120" customWidth="1"/>
    <col min="1303" max="1303" width="3.140625" style="120" customWidth="1"/>
    <col min="1304" max="1304" width="10.140625" style="120" customWidth="1"/>
    <col min="1305" max="1307" width="4.42578125" style="120" customWidth="1"/>
    <col min="1308" max="1536" width="12.5703125" style="120"/>
    <col min="1537" max="1537" width="2.28515625" style="120" customWidth="1"/>
    <col min="1538" max="1538" width="11.42578125" style="120" customWidth="1"/>
    <col min="1539" max="1540" width="12.85546875" style="120" customWidth="1"/>
    <col min="1541" max="1541" width="0.7109375" style="120" customWidth="1"/>
    <col min="1542" max="1547" width="7" style="120" customWidth="1"/>
    <col min="1548" max="1548" width="9.85546875" style="120" customWidth="1"/>
    <col min="1549" max="1549" width="4.140625" style="120" customWidth="1"/>
    <col min="1550" max="1552" width="7" style="120" customWidth="1"/>
    <col min="1553" max="1553" width="4.85546875" style="120" customWidth="1"/>
    <col min="1554" max="1555" width="5" style="120" customWidth="1"/>
    <col min="1556" max="1556" width="5.140625" style="120" customWidth="1"/>
    <col min="1557" max="1557" width="6.5703125" style="120" customWidth="1"/>
    <col min="1558" max="1558" width="8.85546875" style="120" customWidth="1"/>
    <col min="1559" max="1559" width="3.140625" style="120" customWidth="1"/>
    <col min="1560" max="1560" width="10.140625" style="120" customWidth="1"/>
    <col min="1561" max="1563" width="4.42578125" style="120" customWidth="1"/>
    <col min="1564" max="1792" width="12.5703125" style="120"/>
    <col min="1793" max="1793" width="2.28515625" style="120" customWidth="1"/>
    <col min="1794" max="1794" width="11.42578125" style="120" customWidth="1"/>
    <col min="1795" max="1796" width="12.85546875" style="120" customWidth="1"/>
    <col min="1797" max="1797" width="0.7109375" style="120" customWidth="1"/>
    <col min="1798" max="1803" width="7" style="120" customWidth="1"/>
    <col min="1804" max="1804" width="9.85546875" style="120" customWidth="1"/>
    <col min="1805" max="1805" width="4.140625" style="120" customWidth="1"/>
    <col min="1806" max="1808" width="7" style="120" customWidth="1"/>
    <col min="1809" max="1809" width="4.85546875" style="120" customWidth="1"/>
    <col min="1810" max="1811" width="5" style="120" customWidth="1"/>
    <col min="1812" max="1812" width="5.140625" style="120" customWidth="1"/>
    <col min="1813" max="1813" width="6.5703125" style="120" customWidth="1"/>
    <col min="1814" max="1814" width="8.85546875" style="120" customWidth="1"/>
    <col min="1815" max="1815" width="3.140625" style="120" customWidth="1"/>
    <col min="1816" max="1816" width="10.140625" style="120" customWidth="1"/>
    <col min="1817" max="1819" width="4.42578125" style="120" customWidth="1"/>
    <col min="1820" max="2048" width="12.5703125" style="120"/>
    <col min="2049" max="2049" width="2.28515625" style="120" customWidth="1"/>
    <col min="2050" max="2050" width="11.42578125" style="120" customWidth="1"/>
    <col min="2051" max="2052" width="12.85546875" style="120" customWidth="1"/>
    <col min="2053" max="2053" width="0.7109375" style="120" customWidth="1"/>
    <col min="2054" max="2059" width="7" style="120" customWidth="1"/>
    <col min="2060" max="2060" width="9.85546875" style="120" customWidth="1"/>
    <col min="2061" max="2061" width="4.140625" style="120" customWidth="1"/>
    <col min="2062" max="2064" width="7" style="120" customWidth="1"/>
    <col min="2065" max="2065" width="4.85546875" style="120" customWidth="1"/>
    <col min="2066" max="2067" width="5" style="120" customWidth="1"/>
    <col min="2068" max="2068" width="5.140625" style="120" customWidth="1"/>
    <col min="2069" max="2069" width="6.5703125" style="120" customWidth="1"/>
    <col min="2070" max="2070" width="8.85546875" style="120" customWidth="1"/>
    <col min="2071" max="2071" width="3.140625" style="120" customWidth="1"/>
    <col min="2072" max="2072" width="10.140625" style="120" customWidth="1"/>
    <col min="2073" max="2075" width="4.42578125" style="120" customWidth="1"/>
    <col min="2076" max="2304" width="12.5703125" style="120"/>
    <col min="2305" max="2305" width="2.28515625" style="120" customWidth="1"/>
    <col min="2306" max="2306" width="11.42578125" style="120" customWidth="1"/>
    <col min="2307" max="2308" width="12.85546875" style="120" customWidth="1"/>
    <col min="2309" max="2309" width="0.7109375" style="120" customWidth="1"/>
    <col min="2310" max="2315" width="7" style="120" customWidth="1"/>
    <col min="2316" max="2316" width="9.85546875" style="120" customWidth="1"/>
    <col min="2317" max="2317" width="4.140625" style="120" customWidth="1"/>
    <col min="2318" max="2320" width="7" style="120" customWidth="1"/>
    <col min="2321" max="2321" width="4.85546875" style="120" customWidth="1"/>
    <col min="2322" max="2323" width="5" style="120" customWidth="1"/>
    <col min="2324" max="2324" width="5.140625" style="120" customWidth="1"/>
    <col min="2325" max="2325" width="6.5703125" style="120" customWidth="1"/>
    <col min="2326" max="2326" width="8.85546875" style="120" customWidth="1"/>
    <col min="2327" max="2327" width="3.140625" style="120" customWidth="1"/>
    <col min="2328" max="2328" width="10.140625" style="120" customWidth="1"/>
    <col min="2329" max="2331" width="4.42578125" style="120" customWidth="1"/>
    <col min="2332" max="2560" width="12.5703125" style="120"/>
    <col min="2561" max="2561" width="2.28515625" style="120" customWidth="1"/>
    <col min="2562" max="2562" width="11.42578125" style="120" customWidth="1"/>
    <col min="2563" max="2564" width="12.85546875" style="120" customWidth="1"/>
    <col min="2565" max="2565" width="0.7109375" style="120" customWidth="1"/>
    <col min="2566" max="2571" width="7" style="120" customWidth="1"/>
    <col min="2572" max="2572" width="9.85546875" style="120" customWidth="1"/>
    <col min="2573" max="2573" width="4.140625" style="120" customWidth="1"/>
    <col min="2574" max="2576" width="7" style="120" customWidth="1"/>
    <col min="2577" max="2577" width="4.85546875" style="120" customWidth="1"/>
    <col min="2578" max="2579" width="5" style="120" customWidth="1"/>
    <col min="2580" max="2580" width="5.140625" style="120" customWidth="1"/>
    <col min="2581" max="2581" width="6.5703125" style="120" customWidth="1"/>
    <col min="2582" max="2582" width="8.85546875" style="120" customWidth="1"/>
    <col min="2583" max="2583" width="3.140625" style="120" customWidth="1"/>
    <col min="2584" max="2584" width="10.140625" style="120" customWidth="1"/>
    <col min="2585" max="2587" width="4.42578125" style="120" customWidth="1"/>
    <col min="2588" max="2816" width="12.5703125" style="120"/>
    <col min="2817" max="2817" width="2.28515625" style="120" customWidth="1"/>
    <col min="2818" max="2818" width="11.42578125" style="120" customWidth="1"/>
    <col min="2819" max="2820" width="12.85546875" style="120" customWidth="1"/>
    <col min="2821" max="2821" width="0.7109375" style="120" customWidth="1"/>
    <col min="2822" max="2827" width="7" style="120" customWidth="1"/>
    <col min="2828" max="2828" width="9.85546875" style="120" customWidth="1"/>
    <col min="2829" max="2829" width="4.140625" style="120" customWidth="1"/>
    <col min="2830" max="2832" width="7" style="120" customWidth="1"/>
    <col min="2833" max="2833" width="4.85546875" style="120" customWidth="1"/>
    <col min="2834" max="2835" width="5" style="120" customWidth="1"/>
    <col min="2836" max="2836" width="5.140625" style="120" customWidth="1"/>
    <col min="2837" max="2837" width="6.5703125" style="120" customWidth="1"/>
    <col min="2838" max="2838" width="8.85546875" style="120" customWidth="1"/>
    <col min="2839" max="2839" width="3.140625" style="120" customWidth="1"/>
    <col min="2840" max="2840" width="10.140625" style="120" customWidth="1"/>
    <col min="2841" max="2843" width="4.42578125" style="120" customWidth="1"/>
    <col min="2844" max="3072" width="12.5703125" style="120"/>
    <col min="3073" max="3073" width="2.28515625" style="120" customWidth="1"/>
    <col min="3074" max="3074" width="11.42578125" style="120" customWidth="1"/>
    <col min="3075" max="3076" width="12.85546875" style="120" customWidth="1"/>
    <col min="3077" max="3077" width="0.7109375" style="120" customWidth="1"/>
    <col min="3078" max="3083" width="7" style="120" customWidth="1"/>
    <col min="3084" max="3084" width="9.85546875" style="120" customWidth="1"/>
    <col min="3085" max="3085" width="4.140625" style="120" customWidth="1"/>
    <col min="3086" max="3088" width="7" style="120" customWidth="1"/>
    <col min="3089" max="3089" width="4.85546875" style="120" customWidth="1"/>
    <col min="3090" max="3091" width="5" style="120" customWidth="1"/>
    <col min="3092" max="3092" width="5.140625" style="120" customWidth="1"/>
    <col min="3093" max="3093" width="6.5703125" style="120" customWidth="1"/>
    <col min="3094" max="3094" width="8.85546875" style="120" customWidth="1"/>
    <col min="3095" max="3095" width="3.140625" style="120" customWidth="1"/>
    <col min="3096" max="3096" width="10.140625" style="120" customWidth="1"/>
    <col min="3097" max="3099" width="4.42578125" style="120" customWidth="1"/>
    <col min="3100" max="3328" width="12.5703125" style="120"/>
    <col min="3329" max="3329" width="2.28515625" style="120" customWidth="1"/>
    <col min="3330" max="3330" width="11.42578125" style="120" customWidth="1"/>
    <col min="3331" max="3332" width="12.85546875" style="120" customWidth="1"/>
    <col min="3333" max="3333" width="0.7109375" style="120" customWidth="1"/>
    <col min="3334" max="3339" width="7" style="120" customWidth="1"/>
    <col min="3340" max="3340" width="9.85546875" style="120" customWidth="1"/>
    <col min="3341" max="3341" width="4.140625" style="120" customWidth="1"/>
    <col min="3342" max="3344" width="7" style="120" customWidth="1"/>
    <col min="3345" max="3345" width="4.85546875" style="120" customWidth="1"/>
    <col min="3346" max="3347" width="5" style="120" customWidth="1"/>
    <col min="3348" max="3348" width="5.140625" style="120" customWidth="1"/>
    <col min="3349" max="3349" width="6.5703125" style="120" customWidth="1"/>
    <col min="3350" max="3350" width="8.85546875" style="120" customWidth="1"/>
    <col min="3351" max="3351" width="3.140625" style="120" customWidth="1"/>
    <col min="3352" max="3352" width="10.140625" style="120" customWidth="1"/>
    <col min="3353" max="3355" width="4.42578125" style="120" customWidth="1"/>
    <col min="3356" max="3584" width="12.5703125" style="120"/>
    <col min="3585" max="3585" width="2.28515625" style="120" customWidth="1"/>
    <col min="3586" max="3586" width="11.42578125" style="120" customWidth="1"/>
    <col min="3587" max="3588" width="12.85546875" style="120" customWidth="1"/>
    <col min="3589" max="3589" width="0.7109375" style="120" customWidth="1"/>
    <col min="3590" max="3595" width="7" style="120" customWidth="1"/>
    <col min="3596" max="3596" width="9.85546875" style="120" customWidth="1"/>
    <col min="3597" max="3597" width="4.140625" style="120" customWidth="1"/>
    <col min="3598" max="3600" width="7" style="120" customWidth="1"/>
    <col min="3601" max="3601" width="4.85546875" style="120" customWidth="1"/>
    <col min="3602" max="3603" width="5" style="120" customWidth="1"/>
    <col min="3604" max="3604" width="5.140625" style="120" customWidth="1"/>
    <col min="3605" max="3605" width="6.5703125" style="120" customWidth="1"/>
    <col min="3606" max="3606" width="8.85546875" style="120" customWidth="1"/>
    <col min="3607" max="3607" width="3.140625" style="120" customWidth="1"/>
    <col min="3608" max="3608" width="10.140625" style="120" customWidth="1"/>
    <col min="3609" max="3611" width="4.42578125" style="120" customWidth="1"/>
    <col min="3612" max="3840" width="12.5703125" style="120"/>
    <col min="3841" max="3841" width="2.28515625" style="120" customWidth="1"/>
    <col min="3842" max="3842" width="11.42578125" style="120" customWidth="1"/>
    <col min="3843" max="3844" width="12.85546875" style="120" customWidth="1"/>
    <col min="3845" max="3845" width="0.7109375" style="120" customWidth="1"/>
    <col min="3846" max="3851" width="7" style="120" customWidth="1"/>
    <col min="3852" max="3852" width="9.85546875" style="120" customWidth="1"/>
    <col min="3853" max="3853" width="4.140625" style="120" customWidth="1"/>
    <col min="3854" max="3856" width="7" style="120" customWidth="1"/>
    <col min="3857" max="3857" width="4.85546875" style="120" customWidth="1"/>
    <col min="3858" max="3859" width="5" style="120" customWidth="1"/>
    <col min="3860" max="3860" width="5.140625" style="120" customWidth="1"/>
    <col min="3861" max="3861" width="6.5703125" style="120" customWidth="1"/>
    <col min="3862" max="3862" width="8.85546875" style="120" customWidth="1"/>
    <col min="3863" max="3863" width="3.140625" style="120" customWidth="1"/>
    <col min="3864" max="3864" width="10.140625" style="120" customWidth="1"/>
    <col min="3865" max="3867" width="4.42578125" style="120" customWidth="1"/>
    <col min="3868" max="4096" width="12.5703125" style="120"/>
    <col min="4097" max="4097" width="2.28515625" style="120" customWidth="1"/>
    <col min="4098" max="4098" width="11.42578125" style="120" customWidth="1"/>
    <col min="4099" max="4100" width="12.85546875" style="120" customWidth="1"/>
    <col min="4101" max="4101" width="0.7109375" style="120" customWidth="1"/>
    <col min="4102" max="4107" width="7" style="120" customWidth="1"/>
    <col min="4108" max="4108" width="9.85546875" style="120" customWidth="1"/>
    <col min="4109" max="4109" width="4.140625" style="120" customWidth="1"/>
    <col min="4110" max="4112" width="7" style="120" customWidth="1"/>
    <col min="4113" max="4113" width="4.85546875" style="120" customWidth="1"/>
    <col min="4114" max="4115" width="5" style="120" customWidth="1"/>
    <col min="4116" max="4116" width="5.140625" style="120" customWidth="1"/>
    <col min="4117" max="4117" width="6.5703125" style="120" customWidth="1"/>
    <col min="4118" max="4118" width="8.85546875" style="120" customWidth="1"/>
    <col min="4119" max="4119" width="3.140625" style="120" customWidth="1"/>
    <col min="4120" max="4120" width="10.140625" style="120" customWidth="1"/>
    <col min="4121" max="4123" width="4.42578125" style="120" customWidth="1"/>
    <col min="4124" max="4352" width="12.5703125" style="120"/>
    <col min="4353" max="4353" width="2.28515625" style="120" customWidth="1"/>
    <col min="4354" max="4354" width="11.42578125" style="120" customWidth="1"/>
    <col min="4355" max="4356" width="12.85546875" style="120" customWidth="1"/>
    <col min="4357" max="4357" width="0.7109375" style="120" customWidth="1"/>
    <col min="4358" max="4363" width="7" style="120" customWidth="1"/>
    <col min="4364" max="4364" width="9.85546875" style="120" customWidth="1"/>
    <col min="4365" max="4365" width="4.140625" style="120" customWidth="1"/>
    <col min="4366" max="4368" width="7" style="120" customWidth="1"/>
    <col min="4369" max="4369" width="4.85546875" style="120" customWidth="1"/>
    <col min="4370" max="4371" width="5" style="120" customWidth="1"/>
    <col min="4372" max="4372" width="5.140625" style="120" customWidth="1"/>
    <col min="4373" max="4373" width="6.5703125" style="120" customWidth="1"/>
    <col min="4374" max="4374" width="8.85546875" style="120" customWidth="1"/>
    <col min="4375" max="4375" width="3.140625" style="120" customWidth="1"/>
    <col min="4376" max="4376" width="10.140625" style="120" customWidth="1"/>
    <col min="4377" max="4379" width="4.42578125" style="120" customWidth="1"/>
    <col min="4380" max="4608" width="12.5703125" style="120"/>
    <col min="4609" max="4609" width="2.28515625" style="120" customWidth="1"/>
    <col min="4610" max="4610" width="11.42578125" style="120" customWidth="1"/>
    <col min="4611" max="4612" width="12.85546875" style="120" customWidth="1"/>
    <col min="4613" max="4613" width="0.7109375" style="120" customWidth="1"/>
    <col min="4614" max="4619" width="7" style="120" customWidth="1"/>
    <col min="4620" max="4620" width="9.85546875" style="120" customWidth="1"/>
    <col min="4621" max="4621" width="4.140625" style="120" customWidth="1"/>
    <col min="4622" max="4624" width="7" style="120" customWidth="1"/>
    <col min="4625" max="4625" width="4.85546875" style="120" customWidth="1"/>
    <col min="4626" max="4627" width="5" style="120" customWidth="1"/>
    <col min="4628" max="4628" width="5.140625" style="120" customWidth="1"/>
    <col min="4629" max="4629" width="6.5703125" style="120" customWidth="1"/>
    <col min="4630" max="4630" width="8.85546875" style="120" customWidth="1"/>
    <col min="4631" max="4631" width="3.140625" style="120" customWidth="1"/>
    <col min="4632" max="4632" width="10.140625" style="120" customWidth="1"/>
    <col min="4633" max="4635" width="4.42578125" style="120" customWidth="1"/>
    <col min="4636" max="4864" width="12.5703125" style="120"/>
    <col min="4865" max="4865" width="2.28515625" style="120" customWidth="1"/>
    <col min="4866" max="4866" width="11.42578125" style="120" customWidth="1"/>
    <col min="4867" max="4868" width="12.85546875" style="120" customWidth="1"/>
    <col min="4869" max="4869" width="0.7109375" style="120" customWidth="1"/>
    <col min="4870" max="4875" width="7" style="120" customWidth="1"/>
    <col min="4876" max="4876" width="9.85546875" style="120" customWidth="1"/>
    <col min="4877" max="4877" width="4.140625" style="120" customWidth="1"/>
    <col min="4878" max="4880" width="7" style="120" customWidth="1"/>
    <col min="4881" max="4881" width="4.85546875" style="120" customWidth="1"/>
    <col min="4882" max="4883" width="5" style="120" customWidth="1"/>
    <col min="4884" max="4884" width="5.140625" style="120" customWidth="1"/>
    <col min="4885" max="4885" width="6.5703125" style="120" customWidth="1"/>
    <col min="4886" max="4886" width="8.85546875" style="120" customWidth="1"/>
    <col min="4887" max="4887" width="3.140625" style="120" customWidth="1"/>
    <col min="4888" max="4888" width="10.140625" style="120" customWidth="1"/>
    <col min="4889" max="4891" width="4.42578125" style="120" customWidth="1"/>
    <col min="4892" max="5120" width="12.5703125" style="120"/>
    <col min="5121" max="5121" width="2.28515625" style="120" customWidth="1"/>
    <col min="5122" max="5122" width="11.42578125" style="120" customWidth="1"/>
    <col min="5123" max="5124" width="12.85546875" style="120" customWidth="1"/>
    <col min="5125" max="5125" width="0.7109375" style="120" customWidth="1"/>
    <col min="5126" max="5131" width="7" style="120" customWidth="1"/>
    <col min="5132" max="5132" width="9.85546875" style="120" customWidth="1"/>
    <col min="5133" max="5133" width="4.140625" style="120" customWidth="1"/>
    <col min="5134" max="5136" width="7" style="120" customWidth="1"/>
    <col min="5137" max="5137" width="4.85546875" style="120" customWidth="1"/>
    <col min="5138" max="5139" width="5" style="120" customWidth="1"/>
    <col min="5140" max="5140" width="5.140625" style="120" customWidth="1"/>
    <col min="5141" max="5141" width="6.5703125" style="120" customWidth="1"/>
    <col min="5142" max="5142" width="8.85546875" style="120" customWidth="1"/>
    <col min="5143" max="5143" width="3.140625" style="120" customWidth="1"/>
    <col min="5144" max="5144" width="10.140625" style="120" customWidth="1"/>
    <col min="5145" max="5147" width="4.42578125" style="120" customWidth="1"/>
    <col min="5148" max="5376" width="12.5703125" style="120"/>
    <col min="5377" max="5377" width="2.28515625" style="120" customWidth="1"/>
    <col min="5378" max="5378" width="11.42578125" style="120" customWidth="1"/>
    <col min="5379" max="5380" width="12.85546875" style="120" customWidth="1"/>
    <col min="5381" max="5381" width="0.7109375" style="120" customWidth="1"/>
    <col min="5382" max="5387" width="7" style="120" customWidth="1"/>
    <col min="5388" max="5388" width="9.85546875" style="120" customWidth="1"/>
    <col min="5389" max="5389" width="4.140625" style="120" customWidth="1"/>
    <col min="5390" max="5392" width="7" style="120" customWidth="1"/>
    <col min="5393" max="5393" width="4.85546875" style="120" customWidth="1"/>
    <col min="5394" max="5395" width="5" style="120" customWidth="1"/>
    <col min="5396" max="5396" width="5.140625" style="120" customWidth="1"/>
    <col min="5397" max="5397" width="6.5703125" style="120" customWidth="1"/>
    <col min="5398" max="5398" width="8.85546875" style="120" customWidth="1"/>
    <col min="5399" max="5399" width="3.140625" style="120" customWidth="1"/>
    <col min="5400" max="5400" width="10.140625" style="120" customWidth="1"/>
    <col min="5401" max="5403" width="4.42578125" style="120" customWidth="1"/>
    <col min="5404" max="5632" width="12.5703125" style="120"/>
    <col min="5633" max="5633" width="2.28515625" style="120" customWidth="1"/>
    <col min="5634" max="5634" width="11.42578125" style="120" customWidth="1"/>
    <col min="5635" max="5636" width="12.85546875" style="120" customWidth="1"/>
    <col min="5637" max="5637" width="0.7109375" style="120" customWidth="1"/>
    <col min="5638" max="5643" width="7" style="120" customWidth="1"/>
    <col min="5644" max="5644" width="9.85546875" style="120" customWidth="1"/>
    <col min="5645" max="5645" width="4.140625" style="120" customWidth="1"/>
    <col min="5646" max="5648" width="7" style="120" customWidth="1"/>
    <col min="5649" max="5649" width="4.85546875" style="120" customWidth="1"/>
    <col min="5650" max="5651" width="5" style="120" customWidth="1"/>
    <col min="5652" max="5652" width="5.140625" style="120" customWidth="1"/>
    <col min="5653" max="5653" width="6.5703125" style="120" customWidth="1"/>
    <col min="5654" max="5654" width="8.85546875" style="120" customWidth="1"/>
    <col min="5655" max="5655" width="3.140625" style="120" customWidth="1"/>
    <col min="5656" max="5656" width="10.140625" style="120" customWidth="1"/>
    <col min="5657" max="5659" width="4.42578125" style="120" customWidth="1"/>
    <col min="5660" max="5888" width="12.5703125" style="120"/>
    <col min="5889" max="5889" width="2.28515625" style="120" customWidth="1"/>
    <col min="5890" max="5890" width="11.42578125" style="120" customWidth="1"/>
    <col min="5891" max="5892" width="12.85546875" style="120" customWidth="1"/>
    <col min="5893" max="5893" width="0.7109375" style="120" customWidth="1"/>
    <col min="5894" max="5899" width="7" style="120" customWidth="1"/>
    <col min="5900" max="5900" width="9.85546875" style="120" customWidth="1"/>
    <col min="5901" max="5901" width="4.140625" style="120" customWidth="1"/>
    <col min="5902" max="5904" width="7" style="120" customWidth="1"/>
    <col min="5905" max="5905" width="4.85546875" style="120" customWidth="1"/>
    <col min="5906" max="5907" width="5" style="120" customWidth="1"/>
    <col min="5908" max="5908" width="5.140625" style="120" customWidth="1"/>
    <col min="5909" max="5909" width="6.5703125" style="120" customWidth="1"/>
    <col min="5910" max="5910" width="8.85546875" style="120" customWidth="1"/>
    <col min="5911" max="5911" width="3.140625" style="120" customWidth="1"/>
    <col min="5912" max="5912" width="10.140625" style="120" customWidth="1"/>
    <col min="5913" max="5915" width="4.42578125" style="120" customWidth="1"/>
    <col min="5916" max="6144" width="12.5703125" style="120"/>
    <col min="6145" max="6145" width="2.28515625" style="120" customWidth="1"/>
    <col min="6146" max="6146" width="11.42578125" style="120" customWidth="1"/>
    <col min="6147" max="6148" width="12.85546875" style="120" customWidth="1"/>
    <col min="6149" max="6149" width="0.7109375" style="120" customWidth="1"/>
    <col min="6150" max="6155" width="7" style="120" customWidth="1"/>
    <col min="6156" max="6156" width="9.85546875" style="120" customWidth="1"/>
    <col min="6157" max="6157" width="4.140625" style="120" customWidth="1"/>
    <col min="6158" max="6160" width="7" style="120" customWidth="1"/>
    <col min="6161" max="6161" width="4.85546875" style="120" customWidth="1"/>
    <col min="6162" max="6163" width="5" style="120" customWidth="1"/>
    <col min="6164" max="6164" width="5.140625" style="120" customWidth="1"/>
    <col min="6165" max="6165" width="6.5703125" style="120" customWidth="1"/>
    <col min="6166" max="6166" width="8.85546875" style="120" customWidth="1"/>
    <col min="6167" max="6167" width="3.140625" style="120" customWidth="1"/>
    <col min="6168" max="6168" width="10.140625" style="120" customWidth="1"/>
    <col min="6169" max="6171" width="4.42578125" style="120" customWidth="1"/>
    <col min="6172" max="6400" width="12.5703125" style="120"/>
    <col min="6401" max="6401" width="2.28515625" style="120" customWidth="1"/>
    <col min="6402" max="6402" width="11.42578125" style="120" customWidth="1"/>
    <col min="6403" max="6404" width="12.85546875" style="120" customWidth="1"/>
    <col min="6405" max="6405" width="0.7109375" style="120" customWidth="1"/>
    <col min="6406" max="6411" width="7" style="120" customWidth="1"/>
    <col min="6412" max="6412" width="9.85546875" style="120" customWidth="1"/>
    <col min="6413" max="6413" width="4.140625" style="120" customWidth="1"/>
    <col min="6414" max="6416" width="7" style="120" customWidth="1"/>
    <col min="6417" max="6417" width="4.85546875" style="120" customWidth="1"/>
    <col min="6418" max="6419" width="5" style="120" customWidth="1"/>
    <col min="6420" max="6420" width="5.140625" style="120" customWidth="1"/>
    <col min="6421" max="6421" width="6.5703125" style="120" customWidth="1"/>
    <col min="6422" max="6422" width="8.85546875" style="120" customWidth="1"/>
    <col min="6423" max="6423" width="3.140625" style="120" customWidth="1"/>
    <col min="6424" max="6424" width="10.140625" style="120" customWidth="1"/>
    <col min="6425" max="6427" width="4.42578125" style="120" customWidth="1"/>
    <col min="6428" max="6656" width="12.5703125" style="120"/>
    <col min="6657" max="6657" width="2.28515625" style="120" customWidth="1"/>
    <col min="6658" max="6658" width="11.42578125" style="120" customWidth="1"/>
    <col min="6659" max="6660" width="12.85546875" style="120" customWidth="1"/>
    <col min="6661" max="6661" width="0.7109375" style="120" customWidth="1"/>
    <col min="6662" max="6667" width="7" style="120" customWidth="1"/>
    <col min="6668" max="6668" width="9.85546875" style="120" customWidth="1"/>
    <col min="6669" max="6669" width="4.140625" style="120" customWidth="1"/>
    <col min="6670" max="6672" width="7" style="120" customWidth="1"/>
    <col min="6673" max="6673" width="4.85546875" style="120" customWidth="1"/>
    <col min="6674" max="6675" width="5" style="120" customWidth="1"/>
    <col min="6676" max="6676" width="5.140625" style="120" customWidth="1"/>
    <col min="6677" max="6677" width="6.5703125" style="120" customWidth="1"/>
    <col min="6678" max="6678" width="8.85546875" style="120" customWidth="1"/>
    <col min="6679" max="6679" width="3.140625" style="120" customWidth="1"/>
    <col min="6680" max="6680" width="10.140625" style="120" customWidth="1"/>
    <col min="6681" max="6683" width="4.42578125" style="120" customWidth="1"/>
    <col min="6684" max="6912" width="12.5703125" style="120"/>
    <col min="6913" max="6913" width="2.28515625" style="120" customWidth="1"/>
    <col min="6914" max="6914" width="11.42578125" style="120" customWidth="1"/>
    <col min="6915" max="6916" width="12.85546875" style="120" customWidth="1"/>
    <col min="6917" max="6917" width="0.7109375" style="120" customWidth="1"/>
    <col min="6918" max="6923" width="7" style="120" customWidth="1"/>
    <col min="6924" max="6924" width="9.85546875" style="120" customWidth="1"/>
    <col min="6925" max="6925" width="4.140625" style="120" customWidth="1"/>
    <col min="6926" max="6928" width="7" style="120" customWidth="1"/>
    <col min="6929" max="6929" width="4.85546875" style="120" customWidth="1"/>
    <col min="6930" max="6931" width="5" style="120" customWidth="1"/>
    <col min="6932" max="6932" width="5.140625" style="120" customWidth="1"/>
    <col min="6933" max="6933" width="6.5703125" style="120" customWidth="1"/>
    <col min="6934" max="6934" width="8.85546875" style="120" customWidth="1"/>
    <col min="6935" max="6935" width="3.140625" style="120" customWidth="1"/>
    <col min="6936" max="6936" width="10.140625" style="120" customWidth="1"/>
    <col min="6937" max="6939" width="4.42578125" style="120" customWidth="1"/>
    <col min="6940" max="7168" width="12.5703125" style="120"/>
    <col min="7169" max="7169" width="2.28515625" style="120" customWidth="1"/>
    <col min="7170" max="7170" width="11.42578125" style="120" customWidth="1"/>
    <col min="7171" max="7172" width="12.85546875" style="120" customWidth="1"/>
    <col min="7173" max="7173" width="0.7109375" style="120" customWidth="1"/>
    <col min="7174" max="7179" width="7" style="120" customWidth="1"/>
    <col min="7180" max="7180" width="9.85546875" style="120" customWidth="1"/>
    <col min="7181" max="7181" width="4.140625" style="120" customWidth="1"/>
    <col min="7182" max="7184" width="7" style="120" customWidth="1"/>
    <col min="7185" max="7185" width="4.85546875" style="120" customWidth="1"/>
    <col min="7186" max="7187" width="5" style="120" customWidth="1"/>
    <col min="7188" max="7188" width="5.140625" style="120" customWidth="1"/>
    <col min="7189" max="7189" width="6.5703125" style="120" customWidth="1"/>
    <col min="7190" max="7190" width="8.85546875" style="120" customWidth="1"/>
    <col min="7191" max="7191" width="3.140625" style="120" customWidth="1"/>
    <col min="7192" max="7192" width="10.140625" style="120" customWidth="1"/>
    <col min="7193" max="7195" width="4.42578125" style="120" customWidth="1"/>
    <col min="7196" max="7424" width="12.5703125" style="120"/>
    <col min="7425" max="7425" width="2.28515625" style="120" customWidth="1"/>
    <col min="7426" max="7426" width="11.42578125" style="120" customWidth="1"/>
    <col min="7427" max="7428" width="12.85546875" style="120" customWidth="1"/>
    <col min="7429" max="7429" width="0.7109375" style="120" customWidth="1"/>
    <col min="7430" max="7435" width="7" style="120" customWidth="1"/>
    <col min="7436" max="7436" width="9.85546875" style="120" customWidth="1"/>
    <col min="7437" max="7437" width="4.140625" style="120" customWidth="1"/>
    <col min="7438" max="7440" width="7" style="120" customWidth="1"/>
    <col min="7441" max="7441" width="4.85546875" style="120" customWidth="1"/>
    <col min="7442" max="7443" width="5" style="120" customWidth="1"/>
    <col min="7444" max="7444" width="5.140625" style="120" customWidth="1"/>
    <col min="7445" max="7445" width="6.5703125" style="120" customWidth="1"/>
    <col min="7446" max="7446" width="8.85546875" style="120" customWidth="1"/>
    <col min="7447" max="7447" width="3.140625" style="120" customWidth="1"/>
    <col min="7448" max="7448" width="10.140625" style="120" customWidth="1"/>
    <col min="7449" max="7451" width="4.42578125" style="120" customWidth="1"/>
    <col min="7452" max="7680" width="12.5703125" style="120"/>
    <col min="7681" max="7681" width="2.28515625" style="120" customWidth="1"/>
    <col min="7682" max="7682" width="11.42578125" style="120" customWidth="1"/>
    <col min="7683" max="7684" width="12.85546875" style="120" customWidth="1"/>
    <col min="7685" max="7685" width="0.7109375" style="120" customWidth="1"/>
    <col min="7686" max="7691" width="7" style="120" customWidth="1"/>
    <col min="7692" max="7692" width="9.85546875" style="120" customWidth="1"/>
    <col min="7693" max="7693" width="4.140625" style="120" customWidth="1"/>
    <col min="7694" max="7696" width="7" style="120" customWidth="1"/>
    <col min="7697" max="7697" width="4.85546875" style="120" customWidth="1"/>
    <col min="7698" max="7699" width="5" style="120" customWidth="1"/>
    <col min="7700" max="7700" width="5.140625" style="120" customWidth="1"/>
    <col min="7701" max="7701" width="6.5703125" style="120" customWidth="1"/>
    <col min="7702" max="7702" width="8.85546875" style="120" customWidth="1"/>
    <col min="7703" max="7703" width="3.140625" style="120" customWidth="1"/>
    <col min="7704" max="7704" width="10.140625" style="120" customWidth="1"/>
    <col min="7705" max="7707" width="4.42578125" style="120" customWidth="1"/>
    <col min="7708" max="7936" width="12.5703125" style="120"/>
    <col min="7937" max="7937" width="2.28515625" style="120" customWidth="1"/>
    <col min="7938" max="7938" width="11.42578125" style="120" customWidth="1"/>
    <col min="7939" max="7940" width="12.85546875" style="120" customWidth="1"/>
    <col min="7941" max="7941" width="0.7109375" style="120" customWidth="1"/>
    <col min="7942" max="7947" width="7" style="120" customWidth="1"/>
    <col min="7948" max="7948" width="9.85546875" style="120" customWidth="1"/>
    <col min="7949" max="7949" width="4.140625" style="120" customWidth="1"/>
    <col min="7950" max="7952" width="7" style="120" customWidth="1"/>
    <col min="7953" max="7953" width="4.85546875" style="120" customWidth="1"/>
    <col min="7954" max="7955" width="5" style="120" customWidth="1"/>
    <col min="7956" max="7956" width="5.140625" style="120" customWidth="1"/>
    <col min="7957" max="7957" width="6.5703125" style="120" customWidth="1"/>
    <col min="7958" max="7958" width="8.85546875" style="120" customWidth="1"/>
    <col min="7959" max="7959" width="3.140625" style="120" customWidth="1"/>
    <col min="7960" max="7960" width="10.140625" style="120" customWidth="1"/>
    <col min="7961" max="7963" width="4.42578125" style="120" customWidth="1"/>
    <col min="7964" max="8192" width="12.5703125" style="120"/>
    <col min="8193" max="8193" width="2.28515625" style="120" customWidth="1"/>
    <col min="8194" max="8194" width="11.42578125" style="120" customWidth="1"/>
    <col min="8195" max="8196" width="12.85546875" style="120" customWidth="1"/>
    <col min="8197" max="8197" width="0.7109375" style="120" customWidth="1"/>
    <col min="8198" max="8203" width="7" style="120" customWidth="1"/>
    <col min="8204" max="8204" width="9.85546875" style="120" customWidth="1"/>
    <col min="8205" max="8205" width="4.140625" style="120" customWidth="1"/>
    <col min="8206" max="8208" width="7" style="120" customWidth="1"/>
    <col min="8209" max="8209" width="4.85546875" style="120" customWidth="1"/>
    <col min="8210" max="8211" width="5" style="120" customWidth="1"/>
    <col min="8212" max="8212" width="5.140625" style="120" customWidth="1"/>
    <col min="8213" max="8213" width="6.5703125" style="120" customWidth="1"/>
    <col min="8214" max="8214" width="8.85546875" style="120" customWidth="1"/>
    <col min="8215" max="8215" width="3.140625" style="120" customWidth="1"/>
    <col min="8216" max="8216" width="10.140625" style="120" customWidth="1"/>
    <col min="8217" max="8219" width="4.42578125" style="120" customWidth="1"/>
    <col min="8220" max="8448" width="12.5703125" style="120"/>
    <col min="8449" max="8449" width="2.28515625" style="120" customWidth="1"/>
    <col min="8450" max="8450" width="11.42578125" style="120" customWidth="1"/>
    <col min="8451" max="8452" width="12.85546875" style="120" customWidth="1"/>
    <col min="8453" max="8453" width="0.7109375" style="120" customWidth="1"/>
    <col min="8454" max="8459" width="7" style="120" customWidth="1"/>
    <col min="8460" max="8460" width="9.85546875" style="120" customWidth="1"/>
    <col min="8461" max="8461" width="4.140625" style="120" customWidth="1"/>
    <col min="8462" max="8464" width="7" style="120" customWidth="1"/>
    <col min="8465" max="8465" width="4.85546875" style="120" customWidth="1"/>
    <col min="8466" max="8467" width="5" style="120" customWidth="1"/>
    <col min="8468" max="8468" width="5.140625" style="120" customWidth="1"/>
    <col min="8469" max="8469" width="6.5703125" style="120" customWidth="1"/>
    <col min="8470" max="8470" width="8.85546875" style="120" customWidth="1"/>
    <col min="8471" max="8471" width="3.140625" style="120" customWidth="1"/>
    <col min="8472" max="8472" width="10.140625" style="120" customWidth="1"/>
    <col min="8473" max="8475" width="4.42578125" style="120" customWidth="1"/>
    <col min="8476" max="8704" width="12.5703125" style="120"/>
    <col min="8705" max="8705" width="2.28515625" style="120" customWidth="1"/>
    <col min="8706" max="8706" width="11.42578125" style="120" customWidth="1"/>
    <col min="8707" max="8708" width="12.85546875" style="120" customWidth="1"/>
    <col min="8709" max="8709" width="0.7109375" style="120" customWidth="1"/>
    <col min="8710" max="8715" width="7" style="120" customWidth="1"/>
    <col min="8716" max="8716" width="9.85546875" style="120" customWidth="1"/>
    <col min="8717" max="8717" width="4.140625" style="120" customWidth="1"/>
    <col min="8718" max="8720" width="7" style="120" customWidth="1"/>
    <col min="8721" max="8721" width="4.85546875" style="120" customWidth="1"/>
    <col min="8722" max="8723" width="5" style="120" customWidth="1"/>
    <col min="8724" max="8724" width="5.140625" style="120" customWidth="1"/>
    <col min="8725" max="8725" width="6.5703125" style="120" customWidth="1"/>
    <col min="8726" max="8726" width="8.85546875" style="120" customWidth="1"/>
    <col min="8727" max="8727" width="3.140625" style="120" customWidth="1"/>
    <col min="8728" max="8728" width="10.140625" style="120" customWidth="1"/>
    <col min="8729" max="8731" width="4.42578125" style="120" customWidth="1"/>
    <col min="8732" max="8960" width="12.5703125" style="120"/>
    <col min="8961" max="8961" width="2.28515625" style="120" customWidth="1"/>
    <col min="8962" max="8962" width="11.42578125" style="120" customWidth="1"/>
    <col min="8963" max="8964" width="12.85546875" style="120" customWidth="1"/>
    <col min="8965" max="8965" width="0.7109375" style="120" customWidth="1"/>
    <col min="8966" max="8971" width="7" style="120" customWidth="1"/>
    <col min="8972" max="8972" width="9.85546875" style="120" customWidth="1"/>
    <col min="8973" max="8973" width="4.140625" style="120" customWidth="1"/>
    <col min="8974" max="8976" width="7" style="120" customWidth="1"/>
    <col min="8977" max="8977" width="4.85546875" style="120" customWidth="1"/>
    <col min="8978" max="8979" width="5" style="120" customWidth="1"/>
    <col min="8980" max="8980" width="5.140625" style="120" customWidth="1"/>
    <col min="8981" max="8981" width="6.5703125" style="120" customWidth="1"/>
    <col min="8982" max="8982" width="8.85546875" style="120" customWidth="1"/>
    <col min="8983" max="8983" width="3.140625" style="120" customWidth="1"/>
    <col min="8984" max="8984" width="10.140625" style="120" customWidth="1"/>
    <col min="8985" max="8987" width="4.42578125" style="120" customWidth="1"/>
    <col min="8988" max="9216" width="12.5703125" style="120"/>
    <col min="9217" max="9217" width="2.28515625" style="120" customWidth="1"/>
    <col min="9218" max="9218" width="11.42578125" style="120" customWidth="1"/>
    <col min="9219" max="9220" width="12.85546875" style="120" customWidth="1"/>
    <col min="9221" max="9221" width="0.7109375" style="120" customWidth="1"/>
    <col min="9222" max="9227" width="7" style="120" customWidth="1"/>
    <col min="9228" max="9228" width="9.85546875" style="120" customWidth="1"/>
    <col min="9229" max="9229" width="4.140625" style="120" customWidth="1"/>
    <col min="9230" max="9232" width="7" style="120" customWidth="1"/>
    <col min="9233" max="9233" width="4.85546875" style="120" customWidth="1"/>
    <col min="9234" max="9235" width="5" style="120" customWidth="1"/>
    <col min="9236" max="9236" width="5.140625" style="120" customWidth="1"/>
    <col min="9237" max="9237" width="6.5703125" style="120" customWidth="1"/>
    <col min="9238" max="9238" width="8.85546875" style="120" customWidth="1"/>
    <col min="9239" max="9239" width="3.140625" style="120" customWidth="1"/>
    <col min="9240" max="9240" width="10.140625" style="120" customWidth="1"/>
    <col min="9241" max="9243" width="4.42578125" style="120" customWidth="1"/>
    <col min="9244" max="9472" width="12.5703125" style="120"/>
    <col min="9473" max="9473" width="2.28515625" style="120" customWidth="1"/>
    <col min="9474" max="9474" width="11.42578125" style="120" customWidth="1"/>
    <col min="9475" max="9476" width="12.85546875" style="120" customWidth="1"/>
    <col min="9477" max="9477" width="0.7109375" style="120" customWidth="1"/>
    <col min="9478" max="9483" width="7" style="120" customWidth="1"/>
    <col min="9484" max="9484" width="9.85546875" style="120" customWidth="1"/>
    <col min="9485" max="9485" width="4.140625" style="120" customWidth="1"/>
    <col min="9486" max="9488" width="7" style="120" customWidth="1"/>
    <col min="9489" max="9489" width="4.85546875" style="120" customWidth="1"/>
    <col min="9490" max="9491" width="5" style="120" customWidth="1"/>
    <col min="9492" max="9492" width="5.140625" style="120" customWidth="1"/>
    <col min="9493" max="9493" width="6.5703125" style="120" customWidth="1"/>
    <col min="9494" max="9494" width="8.85546875" style="120" customWidth="1"/>
    <col min="9495" max="9495" width="3.140625" style="120" customWidth="1"/>
    <col min="9496" max="9496" width="10.140625" style="120" customWidth="1"/>
    <col min="9497" max="9499" width="4.42578125" style="120" customWidth="1"/>
    <col min="9500" max="9728" width="12.5703125" style="120"/>
    <col min="9729" max="9729" width="2.28515625" style="120" customWidth="1"/>
    <col min="9730" max="9730" width="11.42578125" style="120" customWidth="1"/>
    <col min="9731" max="9732" width="12.85546875" style="120" customWidth="1"/>
    <col min="9733" max="9733" width="0.7109375" style="120" customWidth="1"/>
    <col min="9734" max="9739" width="7" style="120" customWidth="1"/>
    <col min="9740" max="9740" width="9.85546875" style="120" customWidth="1"/>
    <col min="9741" max="9741" width="4.140625" style="120" customWidth="1"/>
    <col min="9742" max="9744" width="7" style="120" customWidth="1"/>
    <col min="9745" max="9745" width="4.85546875" style="120" customWidth="1"/>
    <col min="9746" max="9747" width="5" style="120" customWidth="1"/>
    <col min="9748" max="9748" width="5.140625" style="120" customWidth="1"/>
    <col min="9749" max="9749" width="6.5703125" style="120" customWidth="1"/>
    <col min="9750" max="9750" width="8.85546875" style="120" customWidth="1"/>
    <col min="9751" max="9751" width="3.140625" style="120" customWidth="1"/>
    <col min="9752" max="9752" width="10.140625" style="120" customWidth="1"/>
    <col min="9753" max="9755" width="4.42578125" style="120" customWidth="1"/>
    <col min="9756" max="9984" width="12.5703125" style="120"/>
    <col min="9985" max="9985" width="2.28515625" style="120" customWidth="1"/>
    <col min="9986" max="9986" width="11.42578125" style="120" customWidth="1"/>
    <col min="9987" max="9988" width="12.85546875" style="120" customWidth="1"/>
    <col min="9989" max="9989" width="0.7109375" style="120" customWidth="1"/>
    <col min="9990" max="9995" width="7" style="120" customWidth="1"/>
    <col min="9996" max="9996" width="9.85546875" style="120" customWidth="1"/>
    <col min="9997" max="9997" width="4.140625" style="120" customWidth="1"/>
    <col min="9998" max="10000" width="7" style="120" customWidth="1"/>
    <col min="10001" max="10001" width="4.85546875" style="120" customWidth="1"/>
    <col min="10002" max="10003" width="5" style="120" customWidth="1"/>
    <col min="10004" max="10004" width="5.140625" style="120" customWidth="1"/>
    <col min="10005" max="10005" width="6.5703125" style="120" customWidth="1"/>
    <col min="10006" max="10006" width="8.85546875" style="120" customWidth="1"/>
    <col min="10007" max="10007" width="3.140625" style="120" customWidth="1"/>
    <col min="10008" max="10008" width="10.140625" style="120" customWidth="1"/>
    <col min="10009" max="10011" width="4.42578125" style="120" customWidth="1"/>
    <col min="10012" max="10240" width="12.5703125" style="120"/>
    <col min="10241" max="10241" width="2.28515625" style="120" customWidth="1"/>
    <col min="10242" max="10242" width="11.42578125" style="120" customWidth="1"/>
    <col min="10243" max="10244" width="12.85546875" style="120" customWidth="1"/>
    <col min="10245" max="10245" width="0.7109375" style="120" customWidth="1"/>
    <col min="10246" max="10251" width="7" style="120" customWidth="1"/>
    <col min="10252" max="10252" width="9.85546875" style="120" customWidth="1"/>
    <col min="10253" max="10253" width="4.140625" style="120" customWidth="1"/>
    <col min="10254" max="10256" width="7" style="120" customWidth="1"/>
    <col min="10257" max="10257" width="4.85546875" style="120" customWidth="1"/>
    <col min="10258" max="10259" width="5" style="120" customWidth="1"/>
    <col min="10260" max="10260" width="5.140625" style="120" customWidth="1"/>
    <col min="10261" max="10261" width="6.5703125" style="120" customWidth="1"/>
    <col min="10262" max="10262" width="8.85546875" style="120" customWidth="1"/>
    <col min="10263" max="10263" width="3.140625" style="120" customWidth="1"/>
    <col min="10264" max="10264" width="10.140625" style="120" customWidth="1"/>
    <col min="10265" max="10267" width="4.42578125" style="120" customWidth="1"/>
    <col min="10268" max="10496" width="12.5703125" style="120"/>
    <col min="10497" max="10497" width="2.28515625" style="120" customWidth="1"/>
    <col min="10498" max="10498" width="11.42578125" style="120" customWidth="1"/>
    <col min="10499" max="10500" width="12.85546875" style="120" customWidth="1"/>
    <col min="10501" max="10501" width="0.7109375" style="120" customWidth="1"/>
    <col min="10502" max="10507" width="7" style="120" customWidth="1"/>
    <col min="10508" max="10508" width="9.85546875" style="120" customWidth="1"/>
    <col min="10509" max="10509" width="4.140625" style="120" customWidth="1"/>
    <col min="10510" max="10512" width="7" style="120" customWidth="1"/>
    <col min="10513" max="10513" width="4.85546875" style="120" customWidth="1"/>
    <col min="10514" max="10515" width="5" style="120" customWidth="1"/>
    <col min="10516" max="10516" width="5.140625" style="120" customWidth="1"/>
    <col min="10517" max="10517" width="6.5703125" style="120" customWidth="1"/>
    <col min="10518" max="10518" width="8.85546875" style="120" customWidth="1"/>
    <col min="10519" max="10519" width="3.140625" style="120" customWidth="1"/>
    <col min="10520" max="10520" width="10.140625" style="120" customWidth="1"/>
    <col min="10521" max="10523" width="4.42578125" style="120" customWidth="1"/>
    <col min="10524" max="10752" width="12.5703125" style="120"/>
    <col min="10753" max="10753" width="2.28515625" style="120" customWidth="1"/>
    <col min="10754" max="10754" width="11.42578125" style="120" customWidth="1"/>
    <col min="10755" max="10756" width="12.85546875" style="120" customWidth="1"/>
    <col min="10757" max="10757" width="0.7109375" style="120" customWidth="1"/>
    <col min="10758" max="10763" width="7" style="120" customWidth="1"/>
    <col min="10764" max="10764" width="9.85546875" style="120" customWidth="1"/>
    <col min="10765" max="10765" width="4.140625" style="120" customWidth="1"/>
    <col min="10766" max="10768" width="7" style="120" customWidth="1"/>
    <col min="10769" max="10769" width="4.85546875" style="120" customWidth="1"/>
    <col min="10770" max="10771" width="5" style="120" customWidth="1"/>
    <col min="10772" max="10772" width="5.140625" style="120" customWidth="1"/>
    <col min="10773" max="10773" width="6.5703125" style="120" customWidth="1"/>
    <col min="10774" max="10774" width="8.85546875" style="120" customWidth="1"/>
    <col min="10775" max="10775" width="3.140625" style="120" customWidth="1"/>
    <col min="10776" max="10776" width="10.140625" style="120" customWidth="1"/>
    <col min="10777" max="10779" width="4.42578125" style="120" customWidth="1"/>
    <col min="10780" max="11008" width="12.5703125" style="120"/>
    <col min="11009" max="11009" width="2.28515625" style="120" customWidth="1"/>
    <col min="11010" max="11010" width="11.42578125" style="120" customWidth="1"/>
    <col min="11011" max="11012" width="12.85546875" style="120" customWidth="1"/>
    <col min="11013" max="11013" width="0.7109375" style="120" customWidth="1"/>
    <col min="11014" max="11019" width="7" style="120" customWidth="1"/>
    <col min="11020" max="11020" width="9.85546875" style="120" customWidth="1"/>
    <col min="11021" max="11021" width="4.140625" style="120" customWidth="1"/>
    <col min="11022" max="11024" width="7" style="120" customWidth="1"/>
    <col min="11025" max="11025" width="4.85546875" style="120" customWidth="1"/>
    <col min="11026" max="11027" width="5" style="120" customWidth="1"/>
    <col min="11028" max="11028" width="5.140625" style="120" customWidth="1"/>
    <col min="11029" max="11029" width="6.5703125" style="120" customWidth="1"/>
    <col min="11030" max="11030" width="8.85546875" style="120" customWidth="1"/>
    <col min="11031" max="11031" width="3.140625" style="120" customWidth="1"/>
    <col min="11032" max="11032" width="10.140625" style="120" customWidth="1"/>
    <col min="11033" max="11035" width="4.42578125" style="120" customWidth="1"/>
    <col min="11036" max="11264" width="12.5703125" style="120"/>
    <col min="11265" max="11265" width="2.28515625" style="120" customWidth="1"/>
    <col min="11266" max="11266" width="11.42578125" style="120" customWidth="1"/>
    <col min="11267" max="11268" width="12.85546875" style="120" customWidth="1"/>
    <col min="11269" max="11269" width="0.7109375" style="120" customWidth="1"/>
    <col min="11270" max="11275" width="7" style="120" customWidth="1"/>
    <col min="11276" max="11276" width="9.85546875" style="120" customWidth="1"/>
    <col min="11277" max="11277" width="4.140625" style="120" customWidth="1"/>
    <col min="11278" max="11280" width="7" style="120" customWidth="1"/>
    <col min="11281" max="11281" width="4.85546875" style="120" customWidth="1"/>
    <col min="11282" max="11283" width="5" style="120" customWidth="1"/>
    <col min="11284" max="11284" width="5.140625" style="120" customWidth="1"/>
    <col min="11285" max="11285" width="6.5703125" style="120" customWidth="1"/>
    <col min="11286" max="11286" width="8.85546875" style="120" customWidth="1"/>
    <col min="11287" max="11287" width="3.140625" style="120" customWidth="1"/>
    <col min="11288" max="11288" width="10.140625" style="120" customWidth="1"/>
    <col min="11289" max="11291" width="4.42578125" style="120" customWidth="1"/>
    <col min="11292" max="11520" width="12.5703125" style="120"/>
    <col min="11521" max="11521" width="2.28515625" style="120" customWidth="1"/>
    <col min="11522" max="11522" width="11.42578125" style="120" customWidth="1"/>
    <col min="11523" max="11524" width="12.85546875" style="120" customWidth="1"/>
    <col min="11525" max="11525" width="0.7109375" style="120" customWidth="1"/>
    <col min="11526" max="11531" width="7" style="120" customWidth="1"/>
    <col min="11532" max="11532" width="9.85546875" style="120" customWidth="1"/>
    <col min="11533" max="11533" width="4.140625" style="120" customWidth="1"/>
    <col min="11534" max="11536" width="7" style="120" customWidth="1"/>
    <col min="11537" max="11537" width="4.85546875" style="120" customWidth="1"/>
    <col min="11538" max="11539" width="5" style="120" customWidth="1"/>
    <col min="11540" max="11540" width="5.140625" style="120" customWidth="1"/>
    <col min="11541" max="11541" width="6.5703125" style="120" customWidth="1"/>
    <col min="11542" max="11542" width="8.85546875" style="120" customWidth="1"/>
    <col min="11543" max="11543" width="3.140625" style="120" customWidth="1"/>
    <col min="11544" max="11544" width="10.140625" style="120" customWidth="1"/>
    <col min="11545" max="11547" width="4.42578125" style="120" customWidth="1"/>
    <col min="11548" max="11776" width="12.5703125" style="120"/>
    <col min="11777" max="11777" width="2.28515625" style="120" customWidth="1"/>
    <col min="11778" max="11778" width="11.42578125" style="120" customWidth="1"/>
    <col min="11779" max="11780" width="12.85546875" style="120" customWidth="1"/>
    <col min="11781" max="11781" width="0.7109375" style="120" customWidth="1"/>
    <col min="11782" max="11787" width="7" style="120" customWidth="1"/>
    <col min="11788" max="11788" width="9.85546875" style="120" customWidth="1"/>
    <col min="11789" max="11789" width="4.140625" style="120" customWidth="1"/>
    <col min="11790" max="11792" width="7" style="120" customWidth="1"/>
    <col min="11793" max="11793" width="4.85546875" style="120" customWidth="1"/>
    <col min="11794" max="11795" width="5" style="120" customWidth="1"/>
    <col min="11796" max="11796" width="5.140625" style="120" customWidth="1"/>
    <col min="11797" max="11797" width="6.5703125" style="120" customWidth="1"/>
    <col min="11798" max="11798" width="8.85546875" style="120" customWidth="1"/>
    <col min="11799" max="11799" width="3.140625" style="120" customWidth="1"/>
    <col min="11800" max="11800" width="10.140625" style="120" customWidth="1"/>
    <col min="11801" max="11803" width="4.42578125" style="120" customWidth="1"/>
    <col min="11804" max="12032" width="12.5703125" style="120"/>
    <col min="12033" max="12033" width="2.28515625" style="120" customWidth="1"/>
    <col min="12034" max="12034" width="11.42578125" style="120" customWidth="1"/>
    <col min="12035" max="12036" width="12.85546875" style="120" customWidth="1"/>
    <col min="12037" max="12037" width="0.7109375" style="120" customWidth="1"/>
    <col min="12038" max="12043" width="7" style="120" customWidth="1"/>
    <col min="12044" max="12044" width="9.85546875" style="120" customWidth="1"/>
    <col min="12045" max="12045" width="4.140625" style="120" customWidth="1"/>
    <col min="12046" max="12048" width="7" style="120" customWidth="1"/>
    <col min="12049" max="12049" width="4.85546875" style="120" customWidth="1"/>
    <col min="12050" max="12051" width="5" style="120" customWidth="1"/>
    <col min="12052" max="12052" width="5.140625" style="120" customWidth="1"/>
    <col min="12053" max="12053" width="6.5703125" style="120" customWidth="1"/>
    <col min="12054" max="12054" width="8.85546875" style="120" customWidth="1"/>
    <col min="12055" max="12055" width="3.140625" style="120" customWidth="1"/>
    <col min="12056" max="12056" width="10.140625" style="120" customWidth="1"/>
    <col min="12057" max="12059" width="4.42578125" style="120" customWidth="1"/>
    <col min="12060" max="12288" width="12.5703125" style="120"/>
    <col min="12289" max="12289" width="2.28515625" style="120" customWidth="1"/>
    <col min="12290" max="12290" width="11.42578125" style="120" customWidth="1"/>
    <col min="12291" max="12292" width="12.85546875" style="120" customWidth="1"/>
    <col min="12293" max="12293" width="0.7109375" style="120" customWidth="1"/>
    <col min="12294" max="12299" width="7" style="120" customWidth="1"/>
    <col min="12300" max="12300" width="9.85546875" style="120" customWidth="1"/>
    <col min="12301" max="12301" width="4.140625" style="120" customWidth="1"/>
    <col min="12302" max="12304" width="7" style="120" customWidth="1"/>
    <col min="12305" max="12305" width="4.85546875" style="120" customWidth="1"/>
    <col min="12306" max="12307" width="5" style="120" customWidth="1"/>
    <col min="12308" max="12308" width="5.140625" style="120" customWidth="1"/>
    <col min="12309" max="12309" width="6.5703125" style="120" customWidth="1"/>
    <col min="12310" max="12310" width="8.85546875" style="120" customWidth="1"/>
    <col min="12311" max="12311" width="3.140625" style="120" customWidth="1"/>
    <col min="12312" max="12312" width="10.140625" style="120" customWidth="1"/>
    <col min="12313" max="12315" width="4.42578125" style="120" customWidth="1"/>
    <col min="12316" max="12544" width="12.5703125" style="120"/>
    <col min="12545" max="12545" width="2.28515625" style="120" customWidth="1"/>
    <col min="12546" max="12546" width="11.42578125" style="120" customWidth="1"/>
    <col min="12547" max="12548" width="12.85546875" style="120" customWidth="1"/>
    <col min="12549" max="12549" width="0.7109375" style="120" customWidth="1"/>
    <col min="12550" max="12555" width="7" style="120" customWidth="1"/>
    <col min="12556" max="12556" width="9.85546875" style="120" customWidth="1"/>
    <col min="12557" max="12557" width="4.140625" style="120" customWidth="1"/>
    <col min="12558" max="12560" width="7" style="120" customWidth="1"/>
    <col min="12561" max="12561" width="4.85546875" style="120" customWidth="1"/>
    <col min="12562" max="12563" width="5" style="120" customWidth="1"/>
    <col min="12564" max="12564" width="5.140625" style="120" customWidth="1"/>
    <col min="12565" max="12565" width="6.5703125" style="120" customWidth="1"/>
    <col min="12566" max="12566" width="8.85546875" style="120" customWidth="1"/>
    <col min="12567" max="12567" width="3.140625" style="120" customWidth="1"/>
    <col min="12568" max="12568" width="10.140625" style="120" customWidth="1"/>
    <col min="12569" max="12571" width="4.42578125" style="120" customWidth="1"/>
    <col min="12572" max="12800" width="12.5703125" style="120"/>
    <col min="12801" max="12801" width="2.28515625" style="120" customWidth="1"/>
    <col min="12802" max="12802" width="11.42578125" style="120" customWidth="1"/>
    <col min="12803" max="12804" width="12.85546875" style="120" customWidth="1"/>
    <col min="12805" max="12805" width="0.7109375" style="120" customWidth="1"/>
    <col min="12806" max="12811" width="7" style="120" customWidth="1"/>
    <col min="12812" max="12812" width="9.85546875" style="120" customWidth="1"/>
    <col min="12813" max="12813" width="4.140625" style="120" customWidth="1"/>
    <col min="12814" max="12816" width="7" style="120" customWidth="1"/>
    <col min="12817" max="12817" width="4.85546875" style="120" customWidth="1"/>
    <col min="12818" max="12819" width="5" style="120" customWidth="1"/>
    <col min="12820" max="12820" width="5.140625" style="120" customWidth="1"/>
    <col min="12821" max="12821" width="6.5703125" style="120" customWidth="1"/>
    <col min="12822" max="12822" width="8.85546875" style="120" customWidth="1"/>
    <col min="12823" max="12823" width="3.140625" style="120" customWidth="1"/>
    <col min="12824" max="12824" width="10.140625" style="120" customWidth="1"/>
    <col min="12825" max="12827" width="4.42578125" style="120" customWidth="1"/>
    <col min="12828" max="13056" width="12.5703125" style="120"/>
    <col min="13057" max="13057" width="2.28515625" style="120" customWidth="1"/>
    <col min="13058" max="13058" width="11.42578125" style="120" customWidth="1"/>
    <col min="13059" max="13060" width="12.85546875" style="120" customWidth="1"/>
    <col min="13061" max="13061" width="0.7109375" style="120" customWidth="1"/>
    <col min="13062" max="13067" width="7" style="120" customWidth="1"/>
    <col min="13068" max="13068" width="9.85546875" style="120" customWidth="1"/>
    <col min="13069" max="13069" width="4.140625" style="120" customWidth="1"/>
    <col min="13070" max="13072" width="7" style="120" customWidth="1"/>
    <col min="13073" max="13073" width="4.85546875" style="120" customWidth="1"/>
    <col min="13074" max="13075" width="5" style="120" customWidth="1"/>
    <col min="13076" max="13076" width="5.140625" style="120" customWidth="1"/>
    <col min="13077" max="13077" width="6.5703125" style="120" customWidth="1"/>
    <col min="13078" max="13078" width="8.85546875" style="120" customWidth="1"/>
    <col min="13079" max="13079" width="3.140625" style="120" customWidth="1"/>
    <col min="13080" max="13080" width="10.140625" style="120" customWidth="1"/>
    <col min="13081" max="13083" width="4.42578125" style="120" customWidth="1"/>
    <col min="13084" max="13312" width="12.5703125" style="120"/>
    <col min="13313" max="13313" width="2.28515625" style="120" customWidth="1"/>
    <col min="13314" max="13314" width="11.42578125" style="120" customWidth="1"/>
    <col min="13315" max="13316" width="12.85546875" style="120" customWidth="1"/>
    <col min="13317" max="13317" width="0.7109375" style="120" customWidth="1"/>
    <col min="13318" max="13323" width="7" style="120" customWidth="1"/>
    <col min="13324" max="13324" width="9.85546875" style="120" customWidth="1"/>
    <col min="13325" max="13325" width="4.140625" style="120" customWidth="1"/>
    <col min="13326" max="13328" width="7" style="120" customWidth="1"/>
    <col min="13329" max="13329" width="4.85546875" style="120" customWidth="1"/>
    <col min="13330" max="13331" width="5" style="120" customWidth="1"/>
    <col min="13332" max="13332" width="5.140625" style="120" customWidth="1"/>
    <col min="13333" max="13333" width="6.5703125" style="120" customWidth="1"/>
    <col min="13334" max="13334" width="8.85546875" style="120" customWidth="1"/>
    <col min="13335" max="13335" width="3.140625" style="120" customWidth="1"/>
    <col min="13336" max="13336" width="10.140625" style="120" customWidth="1"/>
    <col min="13337" max="13339" width="4.42578125" style="120" customWidth="1"/>
    <col min="13340" max="13568" width="12.5703125" style="120"/>
    <col min="13569" max="13569" width="2.28515625" style="120" customWidth="1"/>
    <col min="13570" max="13570" width="11.42578125" style="120" customWidth="1"/>
    <col min="13571" max="13572" width="12.85546875" style="120" customWidth="1"/>
    <col min="13573" max="13573" width="0.7109375" style="120" customWidth="1"/>
    <col min="13574" max="13579" width="7" style="120" customWidth="1"/>
    <col min="13580" max="13580" width="9.85546875" style="120" customWidth="1"/>
    <col min="13581" max="13581" width="4.140625" style="120" customWidth="1"/>
    <col min="13582" max="13584" width="7" style="120" customWidth="1"/>
    <col min="13585" max="13585" width="4.85546875" style="120" customWidth="1"/>
    <col min="13586" max="13587" width="5" style="120" customWidth="1"/>
    <col min="13588" max="13588" width="5.140625" style="120" customWidth="1"/>
    <col min="13589" max="13589" width="6.5703125" style="120" customWidth="1"/>
    <col min="13590" max="13590" width="8.85546875" style="120" customWidth="1"/>
    <col min="13591" max="13591" width="3.140625" style="120" customWidth="1"/>
    <col min="13592" max="13592" width="10.140625" style="120" customWidth="1"/>
    <col min="13593" max="13595" width="4.42578125" style="120" customWidth="1"/>
    <col min="13596" max="13824" width="12.5703125" style="120"/>
    <col min="13825" max="13825" width="2.28515625" style="120" customWidth="1"/>
    <col min="13826" max="13826" width="11.42578125" style="120" customWidth="1"/>
    <col min="13827" max="13828" width="12.85546875" style="120" customWidth="1"/>
    <col min="13829" max="13829" width="0.7109375" style="120" customWidth="1"/>
    <col min="13830" max="13835" width="7" style="120" customWidth="1"/>
    <col min="13836" max="13836" width="9.85546875" style="120" customWidth="1"/>
    <col min="13837" max="13837" width="4.140625" style="120" customWidth="1"/>
    <col min="13838" max="13840" width="7" style="120" customWidth="1"/>
    <col min="13841" max="13841" width="4.85546875" style="120" customWidth="1"/>
    <col min="13842" max="13843" width="5" style="120" customWidth="1"/>
    <col min="13844" max="13844" width="5.140625" style="120" customWidth="1"/>
    <col min="13845" max="13845" width="6.5703125" style="120" customWidth="1"/>
    <col min="13846" max="13846" width="8.85546875" style="120" customWidth="1"/>
    <col min="13847" max="13847" width="3.140625" style="120" customWidth="1"/>
    <col min="13848" max="13848" width="10.140625" style="120" customWidth="1"/>
    <col min="13849" max="13851" width="4.42578125" style="120" customWidth="1"/>
    <col min="13852" max="14080" width="12.5703125" style="120"/>
    <col min="14081" max="14081" width="2.28515625" style="120" customWidth="1"/>
    <col min="14082" max="14082" width="11.42578125" style="120" customWidth="1"/>
    <col min="14083" max="14084" width="12.85546875" style="120" customWidth="1"/>
    <col min="14085" max="14085" width="0.7109375" style="120" customWidth="1"/>
    <col min="14086" max="14091" width="7" style="120" customWidth="1"/>
    <col min="14092" max="14092" width="9.85546875" style="120" customWidth="1"/>
    <col min="14093" max="14093" width="4.140625" style="120" customWidth="1"/>
    <col min="14094" max="14096" width="7" style="120" customWidth="1"/>
    <col min="14097" max="14097" width="4.85546875" style="120" customWidth="1"/>
    <col min="14098" max="14099" width="5" style="120" customWidth="1"/>
    <col min="14100" max="14100" width="5.140625" style="120" customWidth="1"/>
    <col min="14101" max="14101" width="6.5703125" style="120" customWidth="1"/>
    <col min="14102" max="14102" width="8.85546875" style="120" customWidth="1"/>
    <col min="14103" max="14103" width="3.140625" style="120" customWidth="1"/>
    <col min="14104" max="14104" width="10.140625" style="120" customWidth="1"/>
    <col min="14105" max="14107" width="4.42578125" style="120" customWidth="1"/>
    <col min="14108" max="14336" width="12.5703125" style="120"/>
    <col min="14337" max="14337" width="2.28515625" style="120" customWidth="1"/>
    <col min="14338" max="14338" width="11.42578125" style="120" customWidth="1"/>
    <col min="14339" max="14340" width="12.85546875" style="120" customWidth="1"/>
    <col min="14341" max="14341" width="0.7109375" style="120" customWidth="1"/>
    <col min="14342" max="14347" width="7" style="120" customWidth="1"/>
    <col min="14348" max="14348" width="9.85546875" style="120" customWidth="1"/>
    <col min="14349" max="14349" width="4.140625" style="120" customWidth="1"/>
    <col min="14350" max="14352" width="7" style="120" customWidth="1"/>
    <col min="14353" max="14353" width="4.85546875" style="120" customWidth="1"/>
    <col min="14354" max="14355" width="5" style="120" customWidth="1"/>
    <col min="14356" max="14356" width="5.140625" style="120" customWidth="1"/>
    <col min="14357" max="14357" width="6.5703125" style="120" customWidth="1"/>
    <col min="14358" max="14358" width="8.85546875" style="120" customWidth="1"/>
    <col min="14359" max="14359" width="3.140625" style="120" customWidth="1"/>
    <col min="14360" max="14360" width="10.140625" style="120" customWidth="1"/>
    <col min="14361" max="14363" width="4.42578125" style="120" customWidth="1"/>
    <col min="14364" max="14592" width="12.5703125" style="120"/>
    <col min="14593" max="14593" width="2.28515625" style="120" customWidth="1"/>
    <col min="14594" max="14594" width="11.42578125" style="120" customWidth="1"/>
    <col min="14595" max="14596" width="12.85546875" style="120" customWidth="1"/>
    <col min="14597" max="14597" width="0.7109375" style="120" customWidth="1"/>
    <col min="14598" max="14603" width="7" style="120" customWidth="1"/>
    <col min="14604" max="14604" width="9.85546875" style="120" customWidth="1"/>
    <col min="14605" max="14605" width="4.140625" style="120" customWidth="1"/>
    <col min="14606" max="14608" width="7" style="120" customWidth="1"/>
    <col min="14609" max="14609" width="4.85546875" style="120" customWidth="1"/>
    <col min="14610" max="14611" width="5" style="120" customWidth="1"/>
    <col min="14612" max="14612" width="5.140625" style="120" customWidth="1"/>
    <col min="14613" max="14613" width="6.5703125" style="120" customWidth="1"/>
    <col min="14614" max="14614" width="8.85546875" style="120" customWidth="1"/>
    <col min="14615" max="14615" width="3.140625" style="120" customWidth="1"/>
    <col min="14616" max="14616" width="10.140625" style="120" customWidth="1"/>
    <col min="14617" max="14619" width="4.42578125" style="120" customWidth="1"/>
    <col min="14620" max="14848" width="12.5703125" style="120"/>
    <col min="14849" max="14849" width="2.28515625" style="120" customWidth="1"/>
    <col min="14850" max="14850" width="11.42578125" style="120" customWidth="1"/>
    <col min="14851" max="14852" width="12.85546875" style="120" customWidth="1"/>
    <col min="14853" max="14853" width="0.7109375" style="120" customWidth="1"/>
    <col min="14854" max="14859" width="7" style="120" customWidth="1"/>
    <col min="14860" max="14860" width="9.85546875" style="120" customWidth="1"/>
    <col min="14861" max="14861" width="4.140625" style="120" customWidth="1"/>
    <col min="14862" max="14864" width="7" style="120" customWidth="1"/>
    <col min="14865" max="14865" width="4.85546875" style="120" customWidth="1"/>
    <col min="14866" max="14867" width="5" style="120" customWidth="1"/>
    <col min="14868" max="14868" width="5.140625" style="120" customWidth="1"/>
    <col min="14869" max="14869" width="6.5703125" style="120" customWidth="1"/>
    <col min="14870" max="14870" width="8.85546875" style="120" customWidth="1"/>
    <col min="14871" max="14871" width="3.140625" style="120" customWidth="1"/>
    <col min="14872" max="14872" width="10.140625" style="120" customWidth="1"/>
    <col min="14873" max="14875" width="4.42578125" style="120" customWidth="1"/>
    <col min="14876" max="15104" width="12.5703125" style="120"/>
    <col min="15105" max="15105" width="2.28515625" style="120" customWidth="1"/>
    <col min="15106" max="15106" width="11.42578125" style="120" customWidth="1"/>
    <col min="15107" max="15108" width="12.85546875" style="120" customWidth="1"/>
    <col min="15109" max="15109" width="0.7109375" style="120" customWidth="1"/>
    <col min="15110" max="15115" width="7" style="120" customWidth="1"/>
    <col min="15116" max="15116" width="9.85546875" style="120" customWidth="1"/>
    <col min="15117" max="15117" width="4.140625" style="120" customWidth="1"/>
    <col min="15118" max="15120" width="7" style="120" customWidth="1"/>
    <col min="15121" max="15121" width="4.85546875" style="120" customWidth="1"/>
    <col min="15122" max="15123" width="5" style="120" customWidth="1"/>
    <col min="15124" max="15124" width="5.140625" style="120" customWidth="1"/>
    <col min="15125" max="15125" width="6.5703125" style="120" customWidth="1"/>
    <col min="15126" max="15126" width="8.85546875" style="120" customWidth="1"/>
    <col min="15127" max="15127" width="3.140625" style="120" customWidth="1"/>
    <col min="15128" max="15128" width="10.140625" style="120" customWidth="1"/>
    <col min="15129" max="15131" width="4.42578125" style="120" customWidth="1"/>
    <col min="15132" max="15360" width="12.5703125" style="120"/>
    <col min="15361" max="15361" width="2.28515625" style="120" customWidth="1"/>
    <col min="15362" max="15362" width="11.42578125" style="120" customWidth="1"/>
    <col min="15363" max="15364" width="12.85546875" style="120" customWidth="1"/>
    <col min="15365" max="15365" width="0.7109375" style="120" customWidth="1"/>
    <col min="15366" max="15371" width="7" style="120" customWidth="1"/>
    <col min="15372" max="15372" width="9.85546875" style="120" customWidth="1"/>
    <col min="15373" max="15373" width="4.140625" style="120" customWidth="1"/>
    <col min="15374" max="15376" width="7" style="120" customWidth="1"/>
    <col min="15377" max="15377" width="4.85546875" style="120" customWidth="1"/>
    <col min="15378" max="15379" width="5" style="120" customWidth="1"/>
    <col min="15380" max="15380" width="5.140625" style="120" customWidth="1"/>
    <col min="15381" max="15381" width="6.5703125" style="120" customWidth="1"/>
    <col min="15382" max="15382" width="8.85546875" style="120" customWidth="1"/>
    <col min="15383" max="15383" width="3.140625" style="120" customWidth="1"/>
    <col min="15384" max="15384" width="10.140625" style="120" customWidth="1"/>
    <col min="15385" max="15387" width="4.42578125" style="120" customWidth="1"/>
    <col min="15388" max="15616" width="12.5703125" style="120"/>
    <col min="15617" max="15617" width="2.28515625" style="120" customWidth="1"/>
    <col min="15618" max="15618" width="11.42578125" style="120" customWidth="1"/>
    <col min="15619" max="15620" width="12.85546875" style="120" customWidth="1"/>
    <col min="15621" max="15621" width="0.7109375" style="120" customWidth="1"/>
    <col min="15622" max="15627" width="7" style="120" customWidth="1"/>
    <col min="15628" max="15628" width="9.85546875" style="120" customWidth="1"/>
    <col min="15629" max="15629" width="4.140625" style="120" customWidth="1"/>
    <col min="15630" max="15632" width="7" style="120" customWidth="1"/>
    <col min="15633" max="15633" width="4.85546875" style="120" customWidth="1"/>
    <col min="15634" max="15635" width="5" style="120" customWidth="1"/>
    <col min="15636" max="15636" width="5.140625" style="120" customWidth="1"/>
    <col min="15637" max="15637" width="6.5703125" style="120" customWidth="1"/>
    <col min="15638" max="15638" width="8.85546875" style="120" customWidth="1"/>
    <col min="15639" max="15639" width="3.140625" style="120" customWidth="1"/>
    <col min="15640" max="15640" width="10.140625" style="120" customWidth="1"/>
    <col min="15641" max="15643" width="4.42578125" style="120" customWidth="1"/>
    <col min="15644" max="15872" width="12.5703125" style="120"/>
    <col min="15873" max="15873" width="2.28515625" style="120" customWidth="1"/>
    <col min="15874" max="15874" width="11.42578125" style="120" customWidth="1"/>
    <col min="15875" max="15876" width="12.85546875" style="120" customWidth="1"/>
    <col min="15877" max="15877" width="0.7109375" style="120" customWidth="1"/>
    <col min="15878" max="15883" width="7" style="120" customWidth="1"/>
    <col min="15884" max="15884" width="9.85546875" style="120" customWidth="1"/>
    <col min="15885" max="15885" width="4.140625" style="120" customWidth="1"/>
    <col min="15886" max="15888" width="7" style="120" customWidth="1"/>
    <col min="15889" max="15889" width="4.85546875" style="120" customWidth="1"/>
    <col min="15890" max="15891" width="5" style="120" customWidth="1"/>
    <col min="15892" max="15892" width="5.140625" style="120" customWidth="1"/>
    <col min="15893" max="15893" width="6.5703125" style="120" customWidth="1"/>
    <col min="15894" max="15894" width="8.85546875" style="120" customWidth="1"/>
    <col min="15895" max="15895" width="3.140625" style="120" customWidth="1"/>
    <col min="15896" max="15896" width="10.140625" style="120" customWidth="1"/>
    <col min="15897" max="15899" width="4.42578125" style="120" customWidth="1"/>
    <col min="15900" max="16128" width="12.5703125" style="120"/>
    <col min="16129" max="16129" width="2.28515625" style="120" customWidth="1"/>
    <col min="16130" max="16130" width="11.42578125" style="120" customWidth="1"/>
    <col min="16131" max="16132" width="12.85546875" style="120" customWidth="1"/>
    <col min="16133" max="16133" width="0.7109375" style="120" customWidth="1"/>
    <col min="16134" max="16139" width="7" style="120" customWidth="1"/>
    <col min="16140" max="16140" width="9.85546875" style="120" customWidth="1"/>
    <col min="16141" max="16141" width="4.140625" style="120" customWidth="1"/>
    <col min="16142" max="16144" width="7" style="120" customWidth="1"/>
    <col min="16145" max="16145" width="4.85546875" style="120" customWidth="1"/>
    <col min="16146" max="16147" width="5" style="120" customWidth="1"/>
    <col min="16148" max="16148" width="5.140625" style="120" customWidth="1"/>
    <col min="16149" max="16149" width="6.5703125" style="120" customWidth="1"/>
    <col min="16150" max="16150" width="8.85546875" style="120" customWidth="1"/>
    <col min="16151" max="16151" width="3.140625" style="120" customWidth="1"/>
    <col min="16152" max="16152" width="10.140625" style="120" customWidth="1"/>
    <col min="16153" max="16155" width="4.42578125" style="120" customWidth="1"/>
    <col min="16156" max="16384" width="12.5703125" style="120"/>
  </cols>
  <sheetData>
    <row r="1" spans="1:27" ht="13.5" hidden="1" customHeight="1" x14ac:dyDescent="0.15">
      <c r="A1" s="172" t="s">
        <v>154</v>
      </c>
      <c r="B1" s="172"/>
      <c r="C1" s="172"/>
      <c r="D1" s="172"/>
      <c r="E1" s="172"/>
      <c r="F1" s="172"/>
      <c r="G1" s="172"/>
      <c r="H1" s="172"/>
      <c r="I1" s="172"/>
      <c r="P1" s="173" t="s">
        <v>155</v>
      </c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</row>
    <row r="2" spans="1:27" ht="13.5" hidden="1" customHeight="1" x14ac:dyDescent="0.15">
      <c r="A2" s="174"/>
      <c r="B2" s="174"/>
      <c r="C2" s="174"/>
      <c r="D2" s="174"/>
      <c r="E2" s="174"/>
      <c r="F2" s="174"/>
      <c r="G2" s="174"/>
      <c r="H2" s="174"/>
      <c r="I2" s="174"/>
      <c r="J2" s="118"/>
      <c r="K2" s="118"/>
      <c r="L2" s="118"/>
      <c r="M2" s="118"/>
      <c r="N2" s="118"/>
      <c r="O2" s="118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</row>
    <row r="3" spans="1:27" ht="13.5" hidden="1" customHeight="1" x14ac:dyDescent="0.15">
      <c r="A3" s="119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</row>
    <row r="4" spans="1:27" ht="13.5" hidden="1" customHeight="1" x14ac:dyDescent="0.15">
      <c r="A4" s="176"/>
      <c r="B4" s="176"/>
      <c r="C4" s="176"/>
      <c r="D4" s="177"/>
      <c r="E4" s="177"/>
      <c r="F4" s="177"/>
      <c r="G4" s="177"/>
      <c r="H4" s="177"/>
      <c r="I4" s="177"/>
      <c r="J4" s="118"/>
      <c r="K4" s="118"/>
      <c r="L4" s="118"/>
      <c r="M4" s="118"/>
      <c r="N4" s="118"/>
      <c r="O4" s="118"/>
      <c r="P4" s="178"/>
      <c r="Q4" s="178"/>
      <c r="R4" s="178"/>
      <c r="S4" s="178"/>
      <c r="T4" s="178"/>
      <c r="U4" s="177"/>
      <c r="V4" s="177"/>
      <c r="W4" s="177"/>
      <c r="X4" s="177"/>
      <c r="Y4" s="177"/>
      <c r="Z4" s="177"/>
      <c r="AA4" s="177"/>
    </row>
    <row r="5" spans="1:27" ht="13.5" hidden="1" customHeight="1" x14ac:dyDescent="0.15">
      <c r="A5" s="119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</row>
    <row r="6" spans="1:27" ht="13.5" hidden="1" customHeight="1" x14ac:dyDescent="0.15">
      <c r="A6" s="179"/>
      <c r="B6" s="179"/>
      <c r="C6" s="179"/>
      <c r="D6" s="179"/>
      <c r="E6" s="179"/>
      <c r="F6" s="179"/>
      <c r="G6" s="179"/>
      <c r="H6" s="179"/>
      <c r="I6" s="179"/>
      <c r="J6" s="118"/>
      <c r="K6" s="118"/>
      <c r="L6" s="118"/>
      <c r="M6" s="118"/>
      <c r="N6" s="118"/>
      <c r="O6" s="118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</row>
    <row r="7" spans="1:27" ht="13.5" hidden="1" customHeight="1" x14ac:dyDescent="0.15">
      <c r="D7" s="181" t="s">
        <v>156</v>
      </c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</row>
    <row r="8" spans="1:27" ht="13.5" customHeight="1" x14ac:dyDescent="0.15">
      <c r="A8" s="117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</row>
    <row r="9" spans="1:27" ht="13.5" customHeight="1" x14ac:dyDescent="0.15">
      <c r="A9" s="117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</row>
    <row r="10" spans="1:27" ht="13.5" customHeight="1" x14ac:dyDescent="0.15">
      <c r="A10" s="122"/>
      <c r="B10" s="122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4"/>
      <c r="Y10" s="122"/>
      <c r="Z10" s="122"/>
      <c r="AA10" s="122"/>
    </row>
    <row r="11" spans="1:27" ht="17.25" customHeight="1" x14ac:dyDescent="0.15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</row>
    <row r="12" spans="1:27" ht="21" customHeight="1" x14ac:dyDescent="0.15">
      <c r="A12" s="182" t="s">
        <v>174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24"/>
      <c r="AA12" s="124"/>
    </row>
    <row r="13" spans="1:27" ht="30" customHeight="1" x14ac:dyDescent="0.15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4"/>
      <c r="AA13" s="124"/>
    </row>
    <row r="14" spans="1:27" ht="23.25" customHeight="1" x14ac:dyDescent="0.15">
      <c r="A14" s="183"/>
      <c r="B14" s="183"/>
      <c r="C14" s="183"/>
      <c r="D14" s="183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84" t="s">
        <v>155</v>
      </c>
      <c r="S14" s="184"/>
      <c r="T14" s="184"/>
      <c r="U14" s="184"/>
      <c r="V14" s="184"/>
      <c r="W14" s="184"/>
      <c r="X14" s="184"/>
      <c r="Y14" s="184"/>
      <c r="Z14" s="184"/>
      <c r="AA14" s="122"/>
    </row>
    <row r="15" spans="1:27" ht="49.5" customHeight="1" x14ac:dyDescent="0.25">
      <c r="A15" s="185" t="s">
        <v>157</v>
      </c>
      <c r="B15" s="185"/>
      <c r="C15" s="185"/>
      <c r="D15" s="185"/>
      <c r="E15" s="185"/>
      <c r="F15" s="185"/>
      <c r="G15" s="186" t="s">
        <v>156</v>
      </c>
      <c r="H15" s="186"/>
      <c r="I15" s="186"/>
      <c r="J15" s="186"/>
      <c r="K15" s="186"/>
      <c r="L15" s="186"/>
      <c r="M15" s="186"/>
      <c r="N15" s="186"/>
      <c r="O15" s="186"/>
      <c r="P15" s="186"/>
      <c r="Q15" s="187" t="s">
        <v>158</v>
      </c>
      <c r="R15" s="187"/>
      <c r="S15" s="187"/>
      <c r="T15" s="187"/>
      <c r="U15" s="127"/>
      <c r="V15" s="127"/>
      <c r="W15" s="127"/>
      <c r="X15" s="185" t="s">
        <v>183</v>
      </c>
      <c r="Y15" s="185"/>
      <c r="Z15" s="185"/>
      <c r="AA15" s="185"/>
    </row>
    <row r="16" spans="1:27" ht="30.75" customHeight="1" x14ac:dyDescent="0.15">
      <c r="A16" s="188" t="s">
        <v>159</v>
      </c>
      <c r="B16" s="188"/>
      <c r="C16" s="188"/>
      <c r="D16" s="188"/>
      <c r="E16" s="188"/>
      <c r="F16" s="188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22"/>
      <c r="R16" s="189" t="s">
        <v>160</v>
      </c>
      <c r="S16" s="189"/>
      <c r="T16" s="189"/>
      <c r="U16" s="189"/>
      <c r="V16" s="189"/>
      <c r="W16" s="189"/>
      <c r="X16" s="189"/>
      <c r="Y16" s="189"/>
      <c r="Z16" s="189"/>
      <c r="AA16" s="122"/>
    </row>
    <row r="17" spans="1:29" ht="18" customHeight="1" x14ac:dyDescent="0.15">
      <c r="A17" s="192"/>
      <c r="B17" s="192"/>
      <c r="C17" s="192"/>
      <c r="D17" s="122"/>
      <c r="E17" s="122"/>
      <c r="F17" s="122"/>
      <c r="G17" s="193" t="s">
        <v>161</v>
      </c>
      <c r="H17" s="193"/>
      <c r="I17" s="193"/>
      <c r="J17" s="193"/>
      <c r="K17" s="193"/>
      <c r="L17" s="193"/>
      <c r="M17" s="193"/>
      <c r="N17" s="193"/>
      <c r="O17" s="193"/>
      <c r="P17" s="193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</row>
    <row r="18" spans="1:29" ht="9.75" customHeight="1" x14ac:dyDescent="0.15">
      <c r="A18" s="128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pans="1:29" ht="9" customHeight="1" x14ac:dyDescent="0.15">
      <c r="A19" s="128"/>
      <c r="B19" s="194"/>
      <c r="C19" s="194"/>
      <c r="D19" s="194"/>
      <c r="E19" s="129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</row>
    <row r="20" spans="1:29" ht="26.25" customHeight="1" x14ac:dyDescent="0.15">
      <c r="A20" s="128"/>
      <c r="B20" s="196" t="s">
        <v>175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</row>
    <row r="21" spans="1:29" ht="50.1" customHeight="1" x14ac:dyDescent="0.15">
      <c r="A21" s="128"/>
      <c r="B21" s="196" t="s">
        <v>162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</row>
    <row r="22" spans="1:29" ht="13.5" customHeight="1" x14ac:dyDescent="0.15">
      <c r="A22" s="128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</row>
    <row r="23" spans="1:29" ht="13.5" customHeight="1" x14ac:dyDescent="0.15">
      <c r="A23" s="128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</row>
    <row r="24" spans="1:29" ht="13.5" customHeight="1" x14ac:dyDescent="0.15">
      <c r="A24" s="128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</row>
    <row r="25" spans="1:29" s="124" customFormat="1" ht="15.75" customHeight="1" x14ac:dyDescent="0.25">
      <c r="A25" s="190" t="s">
        <v>163</v>
      </c>
      <c r="B25" s="190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</row>
    <row r="26" spans="1:29" s="124" customFormat="1" ht="18.75" customHeight="1" x14ac:dyDescent="0.2">
      <c r="A26" s="190" t="s">
        <v>164</v>
      </c>
      <c r="B26" s="190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</row>
    <row r="27" spans="1:29" s="124" customFormat="1" ht="10.5" customHeight="1" x14ac:dyDescent="0.2">
      <c r="A27" s="202"/>
      <c r="B27" s="202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</row>
    <row r="28" spans="1:29" s="124" customFormat="1" ht="12.75" customHeight="1" x14ac:dyDescent="0.15">
      <c r="A28" s="143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pans="1:29" ht="16.5" customHeight="1" x14ac:dyDescent="0.2">
      <c r="A29" s="130"/>
      <c r="B29" s="203" t="s">
        <v>180</v>
      </c>
      <c r="C29" s="203"/>
      <c r="D29" s="203"/>
      <c r="E29" s="203"/>
      <c r="F29" s="203"/>
      <c r="G29" s="203"/>
      <c r="H29" s="203"/>
      <c r="I29" s="203"/>
      <c r="J29" s="203"/>
      <c r="K29" s="203"/>
      <c r="L29" s="122"/>
      <c r="M29" s="204" t="s">
        <v>165</v>
      </c>
      <c r="N29" s="204"/>
      <c r="O29" s="204"/>
      <c r="P29" s="204"/>
      <c r="Q29" s="204"/>
      <c r="R29" s="205">
        <v>2019</v>
      </c>
      <c r="S29" s="205"/>
      <c r="T29" s="122"/>
      <c r="U29" s="122"/>
      <c r="V29" s="122"/>
      <c r="W29" s="122"/>
      <c r="X29" s="122"/>
      <c r="Y29" s="122"/>
      <c r="Z29" s="122"/>
      <c r="AA29" s="122"/>
    </row>
    <row r="30" spans="1:29" ht="16.5" customHeight="1" x14ac:dyDescent="0.15">
      <c r="A30" s="130"/>
      <c r="B30" s="206" t="s">
        <v>177</v>
      </c>
      <c r="C30" s="206"/>
      <c r="D30" s="206"/>
      <c r="E30" s="206"/>
      <c r="F30" s="206"/>
      <c r="G30" s="206"/>
      <c r="H30" s="206"/>
      <c r="I30" s="206"/>
      <c r="J30" s="206"/>
      <c r="K30" s="206"/>
      <c r="L30" s="122"/>
      <c r="M30" s="207" t="s">
        <v>166</v>
      </c>
      <c r="N30" s="207"/>
      <c r="O30" s="207"/>
      <c r="P30" s="207"/>
      <c r="Q30" s="207"/>
      <c r="R30" s="128"/>
      <c r="S30" s="128"/>
      <c r="T30" s="122"/>
      <c r="U30" s="122"/>
      <c r="V30" s="122"/>
      <c r="W30" s="122"/>
      <c r="X30" s="122"/>
      <c r="Y30" s="122"/>
      <c r="Z30" s="122"/>
      <c r="AA30" s="122"/>
    </row>
    <row r="31" spans="1:29" ht="16.5" customHeight="1" x14ac:dyDescent="0.15">
      <c r="A31" s="130"/>
      <c r="B31" s="206" t="s">
        <v>178</v>
      </c>
      <c r="C31" s="206"/>
      <c r="D31" s="206"/>
      <c r="E31" s="206"/>
      <c r="F31" s="206"/>
      <c r="G31" s="206"/>
      <c r="H31" s="206"/>
      <c r="I31" s="206"/>
      <c r="J31" s="206"/>
      <c r="K31" s="206"/>
      <c r="L31" s="122"/>
      <c r="M31" s="131"/>
      <c r="N31" s="131"/>
      <c r="O31" s="131"/>
      <c r="P31" s="131"/>
      <c r="Q31" s="131"/>
      <c r="R31" s="132"/>
      <c r="S31" s="133"/>
      <c r="T31" s="132"/>
      <c r="U31" s="132"/>
      <c r="V31" s="132"/>
      <c r="W31" s="132"/>
      <c r="X31" s="132"/>
      <c r="Y31" s="132"/>
      <c r="Z31" s="132"/>
      <c r="AA31" s="132"/>
    </row>
    <row r="32" spans="1:29" ht="16.5" customHeight="1" x14ac:dyDescent="0.15">
      <c r="A32" s="130"/>
      <c r="B32" s="206" t="s">
        <v>179</v>
      </c>
      <c r="C32" s="206"/>
      <c r="D32" s="206"/>
      <c r="E32" s="206"/>
      <c r="F32" s="206"/>
      <c r="G32" s="206"/>
      <c r="H32" s="206"/>
      <c r="I32" s="206"/>
      <c r="J32" s="206"/>
      <c r="K32" s="206"/>
      <c r="L32" s="128"/>
      <c r="M32" s="131"/>
      <c r="N32" s="131"/>
      <c r="O32" s="131"/>
      <c r="P32" s="131"/>
      <c r="Q32" s="131"/>
      <c r="R32" s="132"/>
      <c r="S32" s="133"/>
      <c r="T32" s="132"/>
      <c r="U32" s="122"/>
      <c r="V32" s="122"/>
      <c r="W32" s="122"/>
      <c r="X32" s="122"/>
      <c r="Y32" s="122"/>
      <c r="Z32" s="122"/>
      <c r="AA32" s="122"/>
      <c r="AC32" s="134"/>
    </row>
    <row r="33" spans="1:29" ht="18" customHeight="1" x14ac:dyDescent="0.15">
      <c r="A33" s="13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8"/>
      <c r="M33" s="131" t="s">
        <v>167</v>
      </c>
      <c r="N33" s="140"/>
      <c r="O33" s="140"/>
      <c r="P33" s="122"/>
      <c r="Q33" s="122"/>
      <c r="R33" s="122"/>
      <c r="S33" s="141" t="s">
        <v>168</v>
      </c>
      <c r="T33" s="133"/>
      <c r="U33" s="133"/>
      <c r="V33" s="132"/>
      <c r="W33" s="132"/>
      <c r="X33" s="132"/>
      <c r="Y33" s="132"/>
      <c r="Z33" s="132"/>
      <c r="AA33" s="132"/>
      <c r="AC33" s="134"/>
    </row>
    <row r="34" spans="1:29" ht="18" customHeight="1" x14ac:dyDescent="0.15">
      <c r="A34" s="130"/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135"/>
      <c r="M34" s="131" t="s">
        <v>169</v>
      </c>
      <c r="N34" s="140"/>
      <c r="O34" s="140"/>
      <c r="P34" s="142"/>
      <c r="Q34" s="142"/>
      <c r="R34" s="142"/>
      <c r="S34" s="141" t="s">
        <v>176</v>
      </c>
      <c r="T34" s="133"/>
      <c r="U34" s="133"/>
      <c r="V34" s="122"/>
      <c r="W34" s="122"/>
      <c r="X34" s="122"/>
      <c r="Y34" s="122"/>
      <c r="Z34" s="122"/>
      <c r="AA34" s="122"/>
      <c r="AC34" s="134"/>
    </row>
    <row r="35" spans="1:29" ht="18" customHeight="1" x14ac:dyDescent="0.15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6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C35" s="134"/>
    </row>
    <row r="36" spans="1:29" ht="15" customHeight="1" x14ac:dyDescent="0.15">
      <c r="A36" s="209" t="s">
        <v>182</v>
      </c>
      <c r="B36" s="209"/>
      <c r="C36" s="209"/>
      <c r="D36" s="209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</row>
    <row r="37" spans="1:29" ht="26.25" customHeight="1" x14ac:dyDescent="0.25">
      <c r="A37" s="199" t="s">
        <v>170</v>
      </c>
      <c r="B37" s="199"/>
      <c r="C37" s="199"/>
      <c r="D37" s="199"/>
      <c r="E37" s="199"/>
      <c r="F37" s="199"/>
      <c r="G37" s="199"/>
      <c r="H37" s="200"/>
      <c r="I37" s="200"/>
      <c r="J37" s="200"/>
      <c r="K37" s="201" t="s">
        <v>181</v>
      </c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</row>
    <row r="38" spans="1:29" ht="26.25" customHeight="1" x14ac:dyDescent="0.25">
      <c r="A38" s="210" t="s">
        <v>171</v>
      </c>
      <c r="B38" s="210"/>
      <c r="C38" s="210"/>
      <c r="D38" s="210"/>
      <c r="E38" s="210"/>
      <c r="F38" s="210"/>
      <c r="G38" s="210"/>
      <c r="H38" s="211"/>
      <c r="I38" s="211"/>
      <c r="J38" s="211"/>
      <c r="K38" s="212" t="s">
        <v>181</v>
      </c>
      <c r="L38" s="212"/>
      <c r="M38" s="212"/>
      <c r="N38" s="212"/>
      <c r="O38" s="212"/>
      <c r="P38" s="212"/>
      <c r="Q38" s="212"/>
      <c r="R38" s="212"/>
      <c r="S38" s="212"/>
      <c r="T38" s="212"/>
      <c r="U38" s="138"/>
      <c r="V38" s="138"/>
      <c r="W38" s="138"/>
      <c r="X38" s="138"/>
      <c r="Y38" s="138"/>
      <c r="Z38" s="138"/>
      <c r="AA38" s="138"/>
    </row>
    <row r="39" spans="1:29" ht="26.25" customHeight="1" x14ac:dyDescent="0.25">
      <c r="A39" s="210" t="s">
        <v>172</v>
      </c>
      <c r="B39" s="210"/>
      <c r="C39" s="210"/>
      <c r="D39" s="210"/>
      <c r="E39" s="210"/>
      <c r="F39" s="210"/>
      <c r="G39" s="210"/>
      <c r="H39" s="211"/>
      <c r="I39" s="211"/>
      <c r="J39" s="211"/>
      <c r="K39" s="212" t="s">
        <v>181</v>
      </c>
      <c r="L39" s="212"/>
      <c r="M39" s="212"/>
      <c r="N39" s="212"/>
      <c r="O39" s="212"/>
      <c r="P39" s="212"/>
      <c r="Q39" s="212"/>
      <c r="R39" s="212"/>
      <c r="S39" s="212"/>
      <c r="T39" s="212"/>
      <c r="U39" s="138"/>
      <c r="V39" s="138"/>
      <c r="W39" s="138"/>
      <c r="X39" s="138"/>
      <c r="Y39" s="138"/>
      <c r="Z39" s="138"/>
      <c r="AA39" s="138"/>
    </row>
    <row r="40" spans="1:29" ht="27" customHeight="1" x14ac:dyDescent="0.25">
      <c r="A40" s="210" t="s">
        <v>173</v>
      </c>
      <c r="B40" s="210"/>
      <c r="C40" s="210"/>
      <c r="D40" s="210"/>
      <c r="E40" s="210"/>
      <c r="F40" s="210"/>
      <c r="G40" s="210"/>
      <c r="H40" s="211"/>
      <c r="I40" s="211"/>
      <c r="J40" s="211"/>
      <c r="K40" s="212" t="s">
        <v>181</v>
      </c>
      <c r="L40" s="212"/>
      <c r="M40" s="212"/>
      <c r="N40" s="212"/>
      <c r="O40" s="212"/>
      <c r="P40" s="212"/>
      <c r="Q40" s="212"/>
      <c r="R40" s="212"/>
      <c r="S40" s="212"/>
      <c r="T40" s="212"/>
      <c r="U40" s="138"/>
      <c r="V40" s="138"/>
      <c r="W40" s="138"/>
      <c r="X40" s="138"/>
      <c r="Y40" s="138"/>
      <c r="Z40" s="138"/>
      <c r="AA40" s="138"/>
    </row>
    <row r="41" spans="1:29" s="117" customFormat="1" ht="13.5" customHeight="1" x14ac:dyDescent="0.25">
      <c r="A41" s="210"/>
      <c r="B41" s="210"/>
      <c r="C41" s="210"/>
      <c r="D41" s="210"/>
      <c r="E41" s="210"/>
      <c r="F41" s="210"/>
      <c r="G41" s="210"/>
      <c r="H41" s="213"/>
      <c r="I41" s="213"/>
      <c r="J41" s="213"/>
      <c r="K41" s="212"/>
      <c r="L41" s="212"/>
      <c r="M41" s="212"/>
      <c r="N41" s="212"/>
      <c r="O41" s="212"/>
      <c r="P41" s="212"/>
      <c r="Q41" s="212"/>
      <c r="R41" s="212"/>
      <c r="S41" s="212"/>
      <c r="T41" s="212"/>
    </row>
    <row r="42" spans="1:29" s="117" customFormat="1" ht="13.5" customHeight="1" x14ac:dyDescent="0.15">
      <c r="H42" s="139"/>
      <c r="I42" s="139"/>
      <c r="J42" s="139"/>
    </row>
    <row r="43" spans="1:29" s="117" customFormat="1" ht="13.5" customHeight="1" x14ac:dyDescent="0.15"/>
  </sheetData>
  <mergeCells count="59">
    <mergeCell ref="A40:G40"/>
    <mergeCell ref="H40:J40"/>
    <mergeCell ref="K40:T40"/>
    <mergeCell ref="A41:G41"/>
    <mergeCell ref="H41:J41"/>
    <mergeCell ref="K41:T41"/>
    <mergeCell ref="A38:G38"/>
    <mergeCell ref="H38:J38"/>
    <mergeCell ref="K38:T38"/>
    <mergeCell ref="A39:G39"/>
    <mergeCell ref="H39:J39"/>
    <mergeCell ref="K39:T39"/>
    <mergeCell ref="A37:G37"/>
    <mergeCell ref="H37:J37"/>
    <mergeCell ref="K37:AA37"/>
    <mergeCell ref="A27:B27"/>
    <mergeCell ref="C27:AA27"/>
    <mergeCell ref="B29:K29"/>
    <mergeCell ref="M29:Q29"/>
    <mergeCell ref="R29:S29"/>
    <mergeCell ref="B30:K30"/>
    <mergeCell ref="M30:Q30"/>
    <mergeCell ref="B31:K31"/>
    <mergeCell ref="B32:K32"/>
    <mergeCell ref="B34:K34"/>
    <mergeCell ref="A36:D36"/>
    <mergeCell ref="A26:B26"/>
    <mergeCell ref="C26:AA26"/>
    <mergeCell ref="A17:C17"/>
    <mergeCell ref="G17:P17"/>
    <mergeCell ref="B19:D19"/>
    <mergeCell ref="F19:AA19"/>
    <mergeCell ref="B20:AA20"/>
    <mergeCell ref="B21:AA21"/>
    <mergeCell ref="B22:AA22"/>
    <mergeCell ref="B23:AA23"/>
    <mergeCell ref="B24:AA24"/>
    <mergeCell ref="A25:B25"/>
    <mergeCell ref="C25:AA25"/>
    <mergeCell ref="A15:F15"/>
    <mergeCell ref="G15:P16"/>
    <mergeCell ref="Q15:T15"/>
    <mergeCell ref="X15:AA15"/>
    <mergeCell ref="A16:F16"/>
    <mergeCell ref="R16:Z16"/>
    <mergeCell ref="A6:I6"/>
    <mergeCell ref="P6:AA6"/>
    <mergeCell ref="D7:U7"/>
    <mergeCell ref="A12:Y12"/>
    <mergeCell ref="A14:D14"/>
    <mergeCell ref="R14:Z14"/>
    <mergeCell ref="A1:I1"/>
    <mergeCell ref="P1:AA1"/>
    <mergeCell ref="A2:I2"/>
    <mergeCell ref="P2:AA2"/>
    <mergeCell ref="A4:C4"/>
    <mergeCell ref="D4:I4"/>
    <mergeCell ref="P4:T4"/>
    <mergeCell ref="U4:AA4"/>
  </mergeCells>
  <pageMargins left="0.39370078740157499" right="0.39370078740157499" top="0.39370078740157499" bottom="0.39370078740157499" header="0" footer="0"/>
  <pageSetup paperSize="9" scale="74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4"/>
  <sheetViews>
    <sheetView showGridLines="0" tabSelected="1" view="pageBreakPreview" topLeftCell="A31" zoomScale="72" zoomScaleNormal="75" zoomScaleSheetLayoutView="72" workbookViewId="0">
      <selection activeCell="AS42" sqref="AS42"/>
    </sheetView>
  </sheetViews>
  <sheetFormatPr defaultRowHeight="15" x14ac:dyDescent="0.2"/>
  <cols>
    <col min="1" max="1" width="13.5703125" style="3" customWidth="1"/>
    <col min="2" max="2" width="56" style="3" customWidth="1"/>
    <col min="3" max="4" width="7.7109375" style="3" customWidth="1"/>
    <col min="5" max="5" width="12.85546875" style="62" customWidth="1"/>
    <col min="6" max="6" width="12.85546875" style="62" hidden="1" customWidth="1"/>
    <col min="7" max="7" width="9.7109375" style="3" customWidth="1"/>
    <col min="8" max="8" width="9.7109375" style="3" hidden="1" customWidth="1"/>
    <col min="9" max="9" width="9.7109375" style="3" customWidth="1"/>
    <col min="10" max="11" width="9.7109375" style="9" customWidth="1"/>
    <col min="12" max="12" width="10.85546875" style="9" customWidth="1"/>
    <col min="13" max="14" width="5.7109375" style="9" customWidth="1"/>
    <col min="15" max="35" width="5.7109375" style="1" customWidth="1"/>
    <col min="36" max="36" width="6.85546875" style="1" customWidth="1"/>
    <col min="37" max="37" width="20.85546875" style="8" customWidth="1"/>
    <col min="38" max="38" width="20.85546875" style="8" hidden="1" customWidth="1"/>
    <col min="39" max="39" width="11.42578125" style="8" hidden="1" customWidth="1"/>
    <col min="40" max="40" width="0" style="8" hidden="1" customWidth="1"/>
    <col min="41" max="41" width="10.28515625" style="78" customWidth="1"/>
    <col min="42" max="42" width="10.7109375" style="78" customWidth="1"/>
    <col min="43" max="43" width="10.28515625" style="78" customWidth="1"/>
    <col min="44" max="44" width="9.7109375" style="78" customWidth="1"/>
    <col min="45" max="46" width="9.140625" style="78"/>
    <col min="47" max="16384" width="9.140625" style="1"/>
  </cols>
  <sheetData>
    <row r="1" spans="1:46" ht="32.25" customHeight="1" x14ac:dyDescent="0.3">
      <c r="A1" s="223" t="s">
        <v>213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</row>
    <row r="2" spans="1:46" ht="32.25" customHeight="1" x14ac:dyDescent="0.3">
      <c r="A2" s="226" t="s">
        <v>216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</row>
    <row r="3" spans="1:46" ht="17.25" customHeight="1" x14ac:dyDescent="0.2">
      <c r="A3" s="221" t="s">
        <v>152</v>
      </c>
      <c r="B3" s="224" t="s">
        <v>19</v>
      </c>
      <c r="C3" s="225" t="s">
        <v>42</v>
      </c>
      <c r="D3" s="225" t="s">
        <v>43</v>
      </c>
      <c r="E3" s="218" t="s">
        <v>53</v>
      </c>
      <c r="F3" s="218"/>
      <c r="G3" s="218"/>
      <c r="H3" s="218"/>
      <c r="I3" s="218"/>
      <c r="J3" s="218"/>
      <c r="K3" s="218"/>
      <c r="L3" s="218"/>
      <c r="M3" s="217" t="s">
        <v>32</v>
      </c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5" t="s">
        <v>83</v>
      </c>
    </row>
    <row r="4" spans="1:46" ht="12.75" customHeight="1" x14ac:dyDescent="0.2">
      <c r="A4" s="221"/>
      <c r="B4" s="224"/>
      <c r="C4" s="225"/>
      <c r="D4" s="225"/>
      <c r="E4" s="221" t="s">
        <v>153</v>
      </c>
      <c r="F4" s="221" t="s">
        <v>132</v>
      </c>
      <c r="G4" s="221" t="s">
        <v>120</v>
      </c>
      <c r="H4" s="221" t="s">
        <v>103</v>
      </c>
      <c r="I4" s="221" t="s">
        <v>4</v>
      </c>
      <c r="J4" s="218" t="s">
        <v>5</v>
      </c>
      <c r="K4" s="218"/>
      <c r="L4" s="218"/>
      <c r="M4" s="216">
        <v>18</v>
      </c>
      <c r="N4" s="216"/>
      <c r="O4" s="216"/>
      <c r="P4" s="216">
        <v>18</v>
      </c>
      <c r="Q4" s="216"/>
      <c r="R4" s="216"/>
      <c r="S4" s="216">
        <v>18</v>
      </c>
      <c r="T4" s="216"/>
      <c r="U4" s="216"/>
      <c r="V4" s="216">
        <v>18</v>
      </c>
      <c r="W4" s="216"/>
      <c r="X4" s="216"/>
      <c r="Y4" s="216">
        <v>18</v>
      </c>
      <c r="Z4" s="216"/>
      <c r="AA4" s="216"/>
      <c r="AB4" s="216">
        <v>18</v>
      </c>
      <c r="AC4" s="216"/>
      <c r="AD4" s="216"/>
      <c r="AE4" s="216">
        <v>18</v>
      </c>
      <c r="AF4" s="216"/>
      <c r="AG4" s="216"/>
      <c r="AH4" s="216">
        <v>12</v>
      </c>
      <c r="AI4" s="216"/>
      <c r="AJ4" s="216"/>
      <c r="AK4" s="215"/>
    </row>
    <row r="5" spans="1:46" ht="17.25" customHeight="1" x14ac:dyDescent="0.2">
      <c r="A5" s="221"/>
      <c r="B5" s="224"/>
      <c r="C5" s="225"/>
      <c r="D5" s="225"/>
      <c r="E5" s="221"/>
      <c r="F5" s="221"/>
      <c r="G5" s="221"/>
      <c r="H5" s="221"/>
      <c r="I5" s="221"/>
      <c r="J5" s="220"/>
      <c r="K5" s="220"/>
      <c r="L5" s="220"/>
      <c r="M5" s="218" t="s">
        <v>35</v>
      </c>
      <c r="N5" s="218"/>
      <c r="O5" s="218"/>
      <c r="P5" s="218"/>
      <c r="Q5" s="218"/>
      <c r="R5" s="218"/>
      <c r="S5" s="218" t="s">
        <v>36</v>
      </c>
      <c r="T5" s="218"/>
      <c r="U5" s="218"/>
      <c r="V5" s="218"/>
      <c r="W5" s="218"/>
      <c r="X5" s="218"/>
      <c r="Y5" s="218" t="s">
        <v>37</v>
      </c>
      <c r="Z5" s="218"/>
      <c r="AA5" s="218"/>
      <c r="AB5" s="218"/>
      <c r="AC5" s="218"/>
      <c r="AD5" s="218"/>
      <c r="AE5" s="218" t="s">
        <v>38</v>
      </c>
      <c r="AF5" s="218"/>
      <c r="AG5" s="218"/>
      <c r="AH5" s="218"/>
      <c r="AI5" s="218"/>
      <c r="AJ5" s="218"/>
      <c r="AK5" s="215"/>
    </row>
    <row r="6" spans="1:46" ht="17.25" customHeight="1" x14ac:dyDescent="0.2">
      <c r="A6" s="221"/>
      <c r="B6" s="224"/>
      <c r="C6" s="225"/>
      <c r="D6" s="225"/>
      <c r="E6" s="221"/>
      <c r="F6" s="221"/>
      <c r="G6" s="221"/>
      <c r="H6" s="221"/>
      <c r="I6" s="221"/>
      <c r="J6" s="221" t="s">
        <v>6</v>
      </c>
      <c r="K6" s="221" t="s">
        <v>69</v>
      </c>
      <c r="L6" s="221" t="s">
        <v>70</v>
      </c>
      <c r="M6" s="218" t="s">
        <v>45</v>
      </c>
      <c r="N6" s="218"/>
      <c r="O6" s="218"/>
      <c r="P6" s="218" t="s">
        <v>46</v>
      </c>
      <c r="Q6" s="218"/>
      <c r="R6" s="218"/>
      <c r="S6" s="219" t="s">
        <v>47</v>
      </c>
      <c r="T6" s="219"/>
      <c r="U6" s="219"/>
      <c r="V6" s="219" t="s">
        <v>48</v>
      </c>
      <c r="W6" s="219"/>
      <c r="X6" s="219"/>
      <c r="Y6" s="219" t="s">
        <v>49</v>
      </c>
      <c r="Z6" s="219"/>
      <c r="AA6" s="219"/>
      <c r="AB6" s="219" t="s">
        <v>50</v>
      </c>
      <c r="AC6" s="219"/>
      <c r="AD6" s="219"/>
      <c r="AE6" s="219" t="s">
        <v>51</v>
      </c>
      <c r="AF6" s="219"/>
      <c r="AG6" s="219"/>
      <c r="AH6" s="219" t="s">
        <v>52</v>
      </c>
      <c r="AI6" s="219"/>
      <c r="AJ6" s="219"/>
      <c r="AK6" s="215"/>
    </row>
    <row r="7" spans="1:46" ht="71.25" customHeight="1" x14ac:dyDescent="0.2">
      <c r="A7" s="221"/>
      <c r="B7" s="224"/>
      <c r="C7" s="225"/>
      <c r="D7" s="225"/>
      <c r="E7" s="221"/>
      <c r="F7" s="221"/>
      <c r="G7" s="221"/>
      <c r="H7" s="221"/>
      <c r="I7" s="221"/>
      <c r="J7" s="221"/>
      <c r="K7" s="221"/>
      <c r="L7" s="221"/>
      <c r="M7" s="115" t="s">
        <v>71</v>
      </c>
      <c r="N7" s="115" t="s">
        <v>131</v>
      </c>
      <c r="O7" s="149" t="s">
        <v>90</v>
      </c>
      <c r="P7" s="115" t="s">
        <v>71</v>
      </c>
      <c r="Q7" s="115" t="s">
        <v>131</v>
      </c>
      <c r="R7" s="150" t="s">
        <v>90</v>
      </c>
      <c r="S7" s="115" t="s">
        <v>71</v>
      </c>
      <c r="T7" s="115" t="s">
        <v>131</v>
      </c>
      <c r="U7" s="150" t="s">
        <v>90</v>
      </c>
      <c r="V7" s="115" t="s">
        <v>71</v>
      </c>
      <c r="W7" s="115" t="s">
        <v>131</v>
      </c>
      <c r="X7" s="150" t="s">
        <v>90</v>
      </c>
      <c r="Y7" s="115" t="s">
        <v>71</v>
      </c>
      <c r="Z7" s="115" t="s">
        <v>131</v>
      </c>
      <c r="AA7" s="150" t="s">
        <v>90</v>
      </c>
      <c r="AB7" s="115" t="s">
        <v>71</v>
      </c>
      <c r="AC7" s="115" t="s">
        <v>131</v>
      </c>
      <c r="AD7" s="150" t="s">
        <v>90</v>
      </c>
      <c r="AE7" s="115" t="s">
        <v>71</v>
      </c>
      <c r="AF7" s="115" t="s">
        <v>131</v>
      </c>
      <c r="AG7" s="150" t="s">
        <v>90</v>
      </c>
      <c r="AH7" s="115" t="s">
        <v>71</v>
      </c>
      <c r="AI7" s="115" t="s">
        <v>131</v>
      </c>
      <c r="AJ7" s="150" t="s">
        <v>90</v>
      </c>
      <c r="AK7" s="215"/>
      <c r="AO7" s="78" t="s">
        <v>76</v>
      </c>
      <c r="AP7" s="78" t="s">
        <v>77</v>
      </c>
      <c r="AQ7" s="78" t="s">
        <v>137</v>
      </c>
      <c r="AR7" s="78" t="s">
        <v>90</v>
      </c>
      <c r="AS7" s="78" t="s">
        <v>138</v>
      </c>
      <c r="AT7" s="78" t="s">
        <v>139</v>
      </c>
    </row>
    <row r="8" spans="1:46" ht="30" customHeight="1" x14ac:dyDescent="0.2">
      <c r="A8" s="151"/>
      <c r="B8" s="23" t="s">
        <v>3</v>
      </c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1:46" ht="36" customHeight="1" x14ac:dyDescent="0.2">
      <c r="A9" s="26" t="s">
        <v>55</v>
      </c>
      <c r="B9" s="16" t="s">
        <v>54</v>
      </c>
      <c r="C9" s="26"/>
      <c r="D9" s="12"/>
      <c r="E9" s="22">
        <f>E10+E22</f>
        <v>2412</v>
      </c>
      <c r="F9" s="22">
        <f>F10+F22</f>
        <v>67</v>
      </c>
      <c r="G9" s="22">
        <f>G10+G22</f>
        <v>1548</v>
      </c>
      <c r="H9" s="22">
        <f t="shared" ref="H9:L9" si="0">H10+H22</f>
        <v>0</v>
      </c>
      <c r="I9" s="22">
        <f>I10+I22</f>
        <v>864</v>
      </c>
      <c r="J9" s="22">
        <f>J10+J22</f>
        <v>1548</v>
      </c>
      <c r="K9" s="22">
        <f t="shared" si="0"/>
        <v>278</v>
      </c>
      <c r="L9" s="22">
        <f t="shared" si="0"/>
        <v>1270</v>
      </c>
      <c r="M9" s="22"/>
      <c r="N9" s="22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</row>
    <row r="10" spans="1:46" s="11" customFormat="1" ht="27" customHeight="1" x14ac:dyDescent="0.2">
      <c r="A10" s="152" t="s">
        <v>135</v>
      </c>
      <c r="B10" s="16" t="s">
        <v>87</v>
      </c>
      <c r="C10" s="58"/>
      <c r="D10" s="34"/>
      <c r="E10" s="22">
        <f>SUM(E12:E21)</f>
        <v>2124</v>
      </c>
      <c r="F10" s="22">
        <f>SUM(F12:F21)</f>
        <v>59</v>
      </c>
      <c r="G10" s="22">
        <f>SUM(G12:G21)</f>
        <v>1368</v>
      </c>
      <c r="H10" s="22">
        <f t="shared" ref="H10" si="1">SUM(H12:H21)</f>
        <v>0</v>
      </c>
      <c r="I10" s="22">
        <f>SUM(I12:I21)</f>
        <v>756</v>
      </c>
      <c r="J10" s="22">
        <f>SUM(J12:J21)</f>
        <v>1368</v>
      </c>
      <c r="K10" s="22">
        <f t="shared" ref="K10:L10" si="2">SUM(K12:K21)</f>
        <v>170</v>
      </c>
      <c r="L10" s="22">
        <f t="shared" si="2"/>
        <v>1198</v>
      </c>
      <c r="M10" s="22"/>
      <c r="N10" s="22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44"/>
      <c r="AM10" s="44"/>
      <c r="AN10" s="44"/>
      <c r="AO10" s="79"/>
      <c r="AP10" s="79"/>
      <c r="AQ10" s="79"/>
      <c r="AR10" s="79"/>
      <c r="AS10" s="79"/>
      <c r="AT10" s="79"/>
    </row>
    <row r="11" spans="1:46" ht="35.25" customHeight="1" x14ac:dyDescent="0.2">
      <c r="A11" s="153" t="s">
        <v>56</v>
      </c>
      <c r="B11" s="144" t="s">
        <v>105</v>
      </c>
      <c r="C11" s="31"/>
      <c r="D11" s="31"/>
      <c r="E11" s="10">
        <f>SUM(E12:E16)</f>
        <v>1692</v>
      </c>
      <c r="F11" s="154">
        <f t="shared" ref="F11:F29" si="3">E11/36</f>
        <v>47</v>
      </c>
      <c r="G11" s="10">
        <f>SUM(G12:G16)</f>
        <v>1080</v>
      </c>
      <c r="H11" s="63" t="s">
        <v>93</v>
      </c>
      <c r="I11" s="10">
        <f>J11/2</f>
        <v>540</v>
      </c>
      <c r="J11" s="145">
        <f>SUM(J12,J13,J14,J15,J16)</f>
        <v>1080</v>
      </c>
      <c r="K11" s="27">
        <f>SUM(K12,K13,K14,K15,K16)</f>
        <v>0</v>
      </c>
      <c r="L11" s="27">
        <f>SUM(L12,L13,L14,L15,L16)</f>
        <v>1080</v>
      </c>
      <c r="M11" s="14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28"/>
      <c r="AC11" s="4"/>
      <c r="AD11" s="4"/>
      <c r="AE11" s="28"/>
      <c r="AF11" s="28"/>
      <c r="AG11" s="4"/>
      <c r="AH11" s="28"/>
      <c r="AI11" s="28"/>
      <c r="AJ11" s="4"/>
      <c r="AK11" s="155"/>
      <c r="AL11" s="8" t="s">
        <v>76</v>
      </c>
      <c r="AM11" s="8" t="s">
        <v>77</v>
      </c>
      <c r="AN11" s="8" t="s">
        <v>91</v>
      </c>
      <c r="AO11" s="80"/>
      <c r="AP11" s="80"/>
      <c r="AQ11" s="80"/>
      <c r="AR11" s="77"/>
      <c r="AS11" s="80"/>
      <c r="AT11" s="80"/>
    </row>
    <row r="12" spans="1:46" s="8" customFormat="1" ht="27" customHeight="1" x14ac:dyDescent="0.25">
      <c r="A12" s="156" t="s">
        <v>57</v>
      </c>
      <c r="B12" s="116" t="s">
        <v>23</v>
      </c>
      <c r="C12" s="31"/>
      <c r="D12" s="31">
        <v>1234</v>
      </c>
      <c r="E12" s="10">
        <f t="shared" ref="E12:E21" si="4">I12+J12</f>
        <v>864</v>
      </c>
      <c r="F12" s="154">
        <f t="shared" si="3"/>
        <v>24</v>
      </c>
      <c r="G12" s="4">
        <v>594</v>
      </c>
      <c r="H12" s="63" t="s">
        <v>93</v>
      </c>
      <c r="I12" s="4">
        <v>270</v>
      </c>
      <c r="J12" s="69">
        <v>594</v>
      </c>
      <c r="K12" s="29"/>
      <c r="L12" s="43">
        <f>J12-K12</f>
        <v>594</v>
      </c>
      <c r="M12" s="29"/>
      <c r="N12" s="43">
        <v>158</v>
      </c>
      <c r="O12" s="43">
        <v>68</v>
      </c>
      <c r="P12" s="43"/>
      <c r="Q12" s="43">
        <v>144</v>
      </c>
      <c r="R12" s="43">
        <v>67</v>
      </c>
      <c r="S12" s="43"/>
      <c r="T12" s="43">
        <v>148</v>
      </c>
      <c r="U12" s="43">
        <v>68</v>
      </c>
      <c r="V12" s="43"/>
      <c r="W12" s="43">
        <v>144</v>
      </c>
      <c r="X12" s="43">
        <v>67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"/>
      <c r="AJ12" s="4"/>
      <c r="AK12" s="157" t="s">
        <v>184</v>
      </c>
      <c r="AL12" s="45">
        <f>SUM(M12,P12,S12,V12,Y12,AB12,AE12,AH12)</f>
        <v>0</v>
      </c>
      <c r="AM12" s="39">
        <f>SUM(N12,Q12,T12,W12,Z12,AF12,AC12,AI12)</f>
        <v>594</v>
      </c>
      <c r="AN12" s="39">
        <f>O12+R12+U12+X12+AA12+AD12+AG12+AJ12</f>
        <v>270</v>
      </c>
      <c r="AO12" s="80">
        <f t="shared" ref="AO12:AO60" si="5">M12+P12+S12+V12+Y12+AB12+AE12+AH12</f>
        <v>0</v>
      </c>
      <c r="AP12" s="80">
        <f t="shared" ref="AP12:AP60" si="6">N12+Q12+T12+W12+Z12+AC12+AF12+AI12</f>
        <v>594</v>
      </c>
      <c r="AQ12" s="80">
        <f t="shared" ref="AQ12:AQ60" si="7">AO12+AP12</f>
        <v>594</v>
      </c>
      <c r="AR12" s="77">
        <f t="shared" ref="AR12:AR60" si="8">O12+R12+U12+X12+AA12+AD12+AG12+AJ12</f>
        <v>270</v>
      </c>
      <c r="AS12" s="80">
        <f t="shared" ref="AS12:AS60" si="9">AQ12+AR12</f>
        <v>864</v>
      </c>
      <c r="AT12" s="80">
        <f t="shared" ref="AT12:AT60" si="10">E12-AS12</f>
        <v>0</v>
      </c>
    </row>
    <row r="13" spans="1:46" ht="27" customHeight="1" x14ac:dyDescent="0.25">
      <c r="A13" s="156" t="s">
        <v>58</v>
      </c>
      <c r="B13" s="116" t="s">
        <v>24</v>
      </c>
      <c r="C13" s="31">
        <v>3</v>
      </c>
      <c r="D13" s="31">
        <v>2</v>
      </c>
      <c r="E13" s="4">
        <f t="shared" si="4"/>
        <v>180</v>
      </c>
      <c r="F13" s="154">
        <f t="shared" si="3"/>
        <v>5</v>
      </c>
      <c r="G13" s="4">
        <v>108</v>
      </c>
      <c r="H13" s="63" t="s">
        <v>93</v>
      </c>
      <c r="I13" s="4">
        <v>72</v>
      </c>
      <c r="J13" s="69">
        <v>108</v>
      </c>
      <c r="K13" s="29"/>
      <c r="L13" s="43">
        <f t="shared" ref="L13:L19" si="11">J13-K13</f>
        <v>108</v>
      </c>
      <c r="M13" s="29"/>
      <c r="N13" s="43"/>
      <c r="O13" s="43"/>
      <c r="P13" s="43"/>
      <c r="Q13" s="43">
        <v>54</v>
      </c>
      <c r="R13" s="43">
        <v>27</v>
      </c>
      <c r="S13" s="43"/>
      <c r="T13" s="43">
        <v>54</v>
      </c>
      <c r="U13" s="43">
        <v>45</v>
      </c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"/>
      <c r="AJ13" s="4"/>
      <c r="AK13" s="157" t="s">
        <v>184</v>
      </c>
      <c r="AL13" s="45">
        <f t="shared" ref="AL13:AL51" si="12">SUM(M13,P13,S13,V13,Y13,AB13,AE13,AH13)</f>
        <v>0</v>
      </c>
      <c r="AM13" s="39">
        <f t="shared" ref="AM13:AM51" si="13">SUM(N13,Q13,T13,W13,Z13,AF13,AC13,AI13)</f>
        <v>108</v>
      </c>
      <c r="AN13" s="39">
        <f t="shared" ref="AN13:AN51" si="14">O13+R13+U13+X13+AA13+AD13+AG13+AJ13</f>
        <v>72</v>
      </c>
      <c r="AO13" s="80">
        <f t="shared" si="5"/>
        <v>0</v>
      </c>
      <c r="AP13" s="80">
        <f t="shared" si="6"/>
        <v>108</v>
      </c>
      <c r="AQ13" s="80">
        <f t="shared" si="7"/>
        <v>108</v>
      </c>
      <c r="AR13" s="77">
        <f t="shared" si="8"/>
        <v>72</v>
      </c>
      <c r="AS13" s="80">
        <f t="shared" si="9"/>
        <v>180</v>
      </c>
      <c r="AT13" s="80">
        <f t="shared" si="10"/>
        <v>0</v>
      </c>
    </row>
    <row r="14" spans="1:46" ht="27" customHeight="1" x14ac:dyDescent="0.25">
      <c r="A14" s="156" t="s">
        <v>59</v>
      </c>
      <c r="B14" s="116" t="s">
        <v>86</v>
      </c>
      <c r="C14" s="31">
        <v>4</v>
      </c>
      <c r="D14" s="31">
        <v>23</v>
      </c>
      <c r="E14" s="4">
        <f t="shared" si="4"/>
        <v>324</v>
      </c>
      <c r="F14" s="154">
        <f t="shared" si="3"/>
        <v>9</v>
      </c>
      <c r="G14" s="4">
        <v>216</v>
      </c>
      <c r="H14" s="63" t="s">
        <v>93</v>
      </c>
      <c r="I14" s="4">
        <v>108</v>
      </c>
      <c r="J14" s="69">
        <v>216</v>
      </c>
      <c r="K14" s="29"/>
      <c r="L14" s="43">
        <f t="shared" si="11"/>
        <v>216</v>
      </c>
      <c r="M14" s="29"/>
      <c r="N14" s="43"/>
      <c r="O14" s="43"/>
      <c r="P14" s="43"/>
      <c r="Q14" s="43">
        <v>36</v>
      </c>
      <c r="R14" s="43">
        <v>18</v>
      </c>
      <c r="S14" s="43"/>
      <c r="T14" s="43">
        <v>108</v>
      </c>
      <c r="U14" s="43">
        <v>36</v>
      </c>
      <c r="V14" s="43"/>
      <c r="W14" s="43">
        <v>72</v>
      </c>
      <c r="X14" s="43">
        <v>54</v>
      </c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"/>
      <c r="AJ14" s="4"/>
      <c r="AK14" s="157" t="s">
        <v>184</v>
      </c>
      <c r="AL14" s="45">
        <f t="shared" si="12"/>
        <v>0</v>
      </c>
      <c r="AM14" s="39">
        <f t="shared" si="13"/>
        <v>216</v>
      </c>
      <c r="AN14" s="39">
        <f t="shared" si="14"/>
        <v>108</v>
      </c>
      <c r="AO14" s="80">
        <f t="shared" si="5"/>
        <v>0</v>
      </c>
      <c r="AP14" s="80">
        <f t="shared" si="6"/>
        <v>216</v>
      </c>
      <c r="AQ14" s="80">
        <f t="shared" si="7"/>
        <v>216</v>
      </c>
      <c r="AR14" s="77">
        <f t="shared" si="8"/>
        <v>108</v>
      </c>
      <c r="AS14" s="80">
        <f t="shared" si="9"/>
        <v>324</v>
      </c>
      <c r="AT14" s="80">
        <f t="shared" si="10"/>
        <v>0</v>
      </c>
    </row>
    <row r="15" spans="1:46" ht="27" customHeight="1" x14ac:dyDescent="0.25">
      <c r="A15" s="156" t="s">
        <v>60</v>
      </c>
      <c r="B15" s="116" t="s">
        <v>81</v>
      </c>
      <c r="C15" s="31"/>
      <c r="D15" s="31">
        <v>6</v>
      </c>
      <c r="E15" s="4">
        <f t="shared" si="4"/>
        <v>108</v>
      </c>
      <c r="F15" s="154">
        <f t="shared" si="3"/>
        <v>3</v>
      </c>
      <c r="G15" s="4">
        <v>54</v>
      </c>
      <c r="H15" s="63" t="s">
        <v>93</v>
      </c>
      <c r="I15" s="4">
        <v>54</v>
      </c>
      <c r="J15" s="69">
        <v>54</v>
      </c>
      <c r="K15" s="29"/>
      <c r="L15" s="43">
        <f t="shared" si="11"/>
        <v>54</v>
      </c>
      <c r="M15" s="29"/>
      <c r="N15" s="29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>
        <v>54</v>
      </c>
      <c r="AD15" s="43">
        <v>54</v>
      </c>
      <c r="AE15" s="43"/>
      <c r="AF15" s="43"/>
      <c r="AG15" s="43"/>
      <c r="AH15" s="43"/>
      <c r="AI15" s="4"/>
      <c r="AJ15" s="4"/>
      <c r="AK15" s="157" t="s">
        <v>184</v>
      </c>
      <c r="AL15" s="45">
        <f t="shared" si="12"/>
        <v>0</v>
      </c>
      <c r="AM15" s="39">
        <f t="shared" si="13"/>
        <v>54</v>
      </c>
      <c r="AN15" s="39">
        <f t="shared" si="14"/>
        <v>54</v>
      </c>
      <c r="AO15" s="80">
        <f t="shared" si="5"/>
        <v>0</v>
      </c>
      <c r="AP15" s="80">
        <f t="shared" si="6"/>
        <v>54</v>
      </c>
      <c r="AQ15" s="80">
        <f t="shared" si="7"/>
        <v>54</v>
      </c>
      <c r="AR15" s="77">
        <f t="shared" si="8"/>
        <v>54</v>
      </c>
      <c r="AS15" s="80">
        <f t="shared" si="9"/>
        <v>108</v>
      </c>
      <c r="AT15" s="80">
        <f t="shared" si="10"/>
        <v>0</v>
      </c>
    </row>
    <row r="16" spans="1:46" ht="27" customHeight="1" x14ac:dyDescent="0.25">
      <c r="A16" s="156" t="s">
        <v>61</v>
      </c>
      <c r="B16" s="116" t="s">
        <v>82</v>
      </c>
      <c r="C16" s="31">
        <v>6</v>
      </c>
      <c r="D16" s="31">
        <v>45</v>
      </c>
      <c r="E16" s="4">
        <f t="shared" si="4"/>
        <v>216</v>
      </c>
      <c r="F16" s="154">
        <f t="shared" si="3"/>
        <v>6</v>
      </c>
      <c r="G16" s="4">
        <v>108</v>
      </c>
      <c r="H16" s="63" t="s">
        <v>93</v>
      </c>
      <c r="I16" s="4">
        <v>108</v>
      </c>
      <c r="J16" s="69">
        <v>108</v>
      </c>
      <c r="K16" s="29"/>
      <c r="L16" s="43">
        <f t="shared" si="11"/>
        <v>108</v>
      </c>
      <c r="M16" s="29"/>
      <c r="N16" s="29"/>
      <c r="O16" s="43"/>
      <c r="P16" s="43"/>
      <c r="Q16" s="43"/>
      <c r="R16" s="43"/>
      <c r="S16" s="43"/>
      <c r="T16" s="43"/>
      <c r="U16" s="43"/>
      <c r="V16" s="43"/>
      <c r="W16" s="43">
        <v>36</v>
      </c>
      <c r="X16" s="43">
        <v>18</v>
      </c>
      <c r="Y16" s="43"/>
      <c r="Z16" s="43">
        <v>36</v>
      </c>
      <c r="AA16" s="43">
        <v>45</v>
      </c>
      <c r="AB16" s="43"/>
      <c r="AC16" s="43">
        <v>36</v>
      </c>
      <c r="AD16" s="43">
        <v>45</v>
      </c>
      <c r="AE16" s="43"/>
      <c r="AF16" s="43"/>
      <c r="AG16" s="43"/>
      <c r="AH16" s="43"/>
      <c r="AI16" s="4"/>
      <c r="AJ16" s="4"/>
      <c r="AK16" s="157" t="s">
        <v>184</v>
      </c>
      <c r="AL16" s="45">
        <f t="shared" si="12"/>
        <v>0</v>
      </c>
      <c r="AM16" s="39">
        <f t="shared" si="13"/>
        <v>108</v>
      </c>
      <c r="AN16" s="39">
        <f t="shared" si="14"/>
        <v>108</v>
      </c>
      <c r="AO16" s="80">
        <f t="shared" si="5"/>
        <v>0</v>
      </c>
      <c r="AP16" s="80">
        <f t="shared" si="6"/>
        <v>108</v>
      </c>
      <c r="AQ16" s="80">
        <f t="shared" si="7"/>
        <v>108</v>
      </c>
      <c r="AR16" s="77">
        <f t="shared" si="8"/>
        <v>108</v>
      </c>
      <c r="AS16" s="80">
        <f t="shared" si="9"/>
        <v>216</v>
      </c>
      <c r="AT16" s="80">
        <f t="shared" si="10"/>
        <v>0</v>
      </c>
    </row>
    <row r="17" spans="1:46" ht="27" customHeight="1" x14ac:dyDescent="0.25">
      <c r="A17" s="158" t="s">
        <v>62</v>
      </c>
      <c r="B17" s="13" t="s">
        <v>39</v>
      </c>
      <c r="C17" s="31"/>
      <c r="D17" s="49" t="s">
        <v>84</v>
      </c>
      <c r="E17" s="4">
        <f t="shared" si="4"/>
        <v>72</v>
      </c>
      <c r="F17" s="154">
        <f t="shared" si="3"/>
        <v>2</v>
      </c>
      <c r="G17" s="4">
        <v>72</v>
      </c>
      <c r="H17" s="4" t="s">
        <v>94</v>
      </c>
      <c r="I17" s="4">
        <v>0</v>
      </c>
      <c r="J17" s="43">
        <v>72</v>
      </c>
      <c r="K17" s="29"/>
      <c r="L17" s="43">
        <f t="shared" si="11"/>
        <v>72</v>
      </c>
      <c r="M17" s="29"/>
      <c r="N17" s="29">
        <v>18</v>
      </c>
      <c r="O17" s="43"/>
      <c r="P17" s="43"/>
      <c r="Q17" s="43">
        <v>18</v>
      </c>
      <c r="R17" s="43"/>
      <c r="S17" s="43"/>
      <c r="T17" s="43">
        <v>18</v>
      </c>
      <c r="U17" s="43"/>
      <c r="V17" s="43"/>
      <c r="W17" s="43">
        <v>18</v>
      </c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"/>
      <c r="AJ17" s="4"/>
      <c r="AK17" s="157" t="s">
        <v>98</v>
      </c>
      <c r="AL17" s="45">
        <f t="shared" si="12"/>
        <v>0</v>
      </c>
      <c r="AM17" s="39">
        <f t="shared" si="13"/>
        <v>72</v>
      </c>
      <c r="AN17" s="39">
        <f t="shared" si="14"/>
        <v>0</v>
      </c>
      <c r="AO17" s="80">
        <f t="shared" si="5"/>
        <v>0</v>
      </c>
      <c r="AP17" s="80">
        <f t="shared" si="6"/>
        <v>72</v>
      </c>
      <c r="AQ17" s="80">
        <f t="shared" si="7"/>
        <v>72</v>
      </c>
      <c r="AR17" s="77">
        <f t="shared" si="8"/>
        <v>0</v>
      </c>
      <c r="AS17" s="80">
        <f t="shared" si="9"/>
        <v>72</v>
      </c>
      <c r="AT17" s="80">
        <f t="shared" si="10"/>
        <v>0</v>
      </c>
    </row>
    <row r="18" spans="1:46" ht="36" customHeight="1" x14ac:dyDescent="0.25">
      <c r="A18" s="158" t="s">
        <v>63</v>
      </c>
      <c r="B18" s="13" t="s">
        <v>74</v>
      </c>
      <c r="C18" s="31"/>
      <c r="D18" s="31">
        <v>6</v>
      </c>
      <c r="E18" s="4">
        <f t="shared" si="4"/>
        <v>72</v>
      </c>
      <c r="F18" s="154">
        <f t="shared" si="3"/>
        <v>2</v>
      </c>
      <c r="G18" s="4">
        <v>36</v>
      </c>
      <c r="H18" s="4" t="s">
        <v>94</v>
      </c>
      <c r="I18" s="4">
        <v>36</v>
      </c>
      <c r="J18" s="43">
        <v>36</v>
      </c>
      <c r="K18" s="29">
        <v>36</v>
      </c>
      <c r="L18" s="43">
        <f t="shared" si="11"/>
        <v>0</v>
      </c>
      <c r="M18" s="29"/>
      <c r="N18" s="29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>
        <v>36</v>
      </c>
      <c r="AC18" s="43"/>
      <c r="AD18" s="43">
        <v>36</v>
      </c>
      <c r="AE18" s="43"/>
      <c r="AF18" s="43"/>
      <c r="AG18" s="43"/>
      <c r="AH18" s="43"/>
      <c r="AI18" s="4"/>
      <c r="AJ18" s="4"/>
      <c r="AK18" s="159" t="s">
        <v>149</v>
      </c>
      <c r="AL18" s="45">
        <f t="shared" si="12"/>
        <v>36</v>
      </c>
      <c r="AM18" s="39">
        <f t="shared" si="13"/>
        <v>0</v>
      </c>
      <c r="AN18" s="39">
        <f t="shared" si="14"/>
        <v>36</v>
      </c>
      <c r="AO18" s="80">
        <f t="shared" si="5"/>
        <v>36</v>
      </c>
      <c r="AP18" s="80">
        <f t="shared" si="6"/>
        <v>0</v>
      </c>
      <c r="AQ18" s="80">
        <f t="shared" si="7"/>
        <v>36</v>
      </c>
      <c r="AR18" s="77">
        <f t="shared" si="8"/>
        <v>36</v>
      </c>
      <c r="AS18" s="80">
        <f t="shared" si="9"/>
        <v>72</v>
      </c>
      <c r="AT18" s="80">
        <f t="shared" si="10"/>
        <v>0</v>
      </c>
    </row>
    <row r="19" spans="1:46" ht="27" customHeight="1" x14ac:dyDescent="0.25">
      <c r="A19" s="158" t="s">
        <v>64</v>
      </c>
      <c r="B19" s="13" t="s">
        <v>73</v>
      </c>
      <c r="C19" s="31"/>
      <c r="D19" s="31">
        <v>6</v>
      </c>
      <c r="E19" s="4">
        <f t="shared" si="4"/>
        <v>72</v>
      </c>
      <c r="F19" s="154">
        <f t="shared" si="3"/>
        <v>2</v>
      </c>
      <c r="G19" s="4">
        <v>36</v>
      </c>
      <c r="H19" s="4" t="s">
        <v>94</v>
      </c>
      <c r="I19" s="4">
        <v>36</v>
      </c>
      <c r="J19" s="29">
        <v>36</v>
      </c>
      <c r="K19" s="29">
        <v>36</v>
      </c>
      <c r="L19" s="43">
        <f t="shared" si="11"/>
        <v>0</v>
      </c>
      <c r="M19" s="29"/>
      <c r="N19" s="29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>
        <v>36</v>
      </c>
      <c r="AC19" s="43"/>
      <c r="AD19" s="43">
        <v>36</v>
      </c>
      <c r="AE19" s="43"/>
      <c r="AF19" s="43"/>
      <c r="AG19" s="43"/>
      <c r="AH19" s="43"/>
      <c r="AI19" s="4"/>
      <c r="AJ19" s="4"/>
      <c r="AK19" s="157" t="s">
        <v>99</v>
      </c>
      <c r="AL19" s="45">
        <f t="shared" si="12"/>
        <v>36</v>
      </c>
      <c r="AM19" s="39">
        <f t="shared" si="13"/>
        <v>0</v>
      </c>
      <c r="AN19" s="39">
        <f t="shared" si="14"/>
        <v>36</v>
      </c>
      <c r="AO19" s="80">
        <f t="shared" si="5"/>
        <v>36</v>
      </c>
      <c r="AP19" s="80">
        <f t="shared" si="6"/>
        <v>0</v>
      </c>
      <c r="AQ19" s="80">
        <f t="shared" si="7"/>
        <v>36</v>
      </c>
      <c r="AR19" s="77">
        <f t="shared" si="8"/>
        <v>36</v>
      </c>
      <c r="AS19" s="80">
        <f t="shared" si="9"/>
        <v>72</v>
      </c>
      <c r="AT19" s="80">
        <f t="shared" si="10"/>
        <v>0</v>
      </c>
    </row>
    <row r="20" spans="1:46" ht="36" customHeight="1" x14ac:dyDescent="0.25">
      <c r="A20" s="158" t="s">
        <v>65</v>
      </c>
      <c r="B20" s="146" t="s">
        <v>106</v>
      </c>
      <c r="C20" s="50"/>
      <c r="D20" s="50">
        <v>5</v>
      </c>
      <c r="E20" s="4">
        <f t="shared" si="4"/>
        <v>108</v>
      </c>
      <c r="F20" s="154">
        <f t="shared" si="3"/>
        <v>3</v>
      </c>
      <c r="G20" s="4">
        <v>72</v>
      </c>
      <c r="H20" s="4" t="s">
        <v>94</v>
      </c>
      <c r="I20" s="4">
        <f t="shared" ref="I20:I21" si="15">J20/2</f>
        <v>36</v>
      </c>
      <c r="J20" s="29">
        <v>72</v>
      </c>
      <c r="K20" s="29">
        <v>38</v>
      </c>
      <c r="L20" s="29">
        <f t="shared" ref="L20:L24" si="16">J20-K20</f>
        <v>34</v>
      </c>
      <c r="M20" s="29"/>
      <c r="N20" s="29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>
        <v>38</v>
      </c>
      <c r="Z20" s="43">
        <v>34</v>
      </c>
      <c r="AA20" s="43">
        <v>36</v>
      </c>
      <c r="AB20" s="43"/>
      <c r="AC20" s="43"/>
      <c r="AD20" s="43"/>
      <c r="AE20" s="43"/>
      <c r="AF20" s="43"/>
      <c r="AG20" s="43"/>
      <c r="AH20" s="43"/>
      <c r="AI20" s="4"/>
      <c r="AJ20" s="4"/>
      <c r="AK20" s="159" t="s">
        <v>119</v>
      </c>
      <c r="AL20" s="45">
        <f t="shared" si="12"/>
        <v>38</v>
      </c>
      <c r="AM20" s="39">
        <f t="shared" si="13"/>
        <v>34</v>
      </c>
      <c r="AN20" s="39">
        <f t="shared" si="14"/>
        <v>36</v>
      </c>
      <c r="AO20" s="80">
        <f t="shared" si="5"/>
        <v>38</v>
      </c>
      <c r="AP20" s="80">
        <f t="shared" si="6"/>
        <v>34</v>
      </c>
      <c r="AQ20" s="80">
        <f t="shared" si="7"/>
        <v>72</v>
      </c>
      <c r="AR20" s="77">
        <f t="shared" si="8"/>
        <v>36</v>
      </c>
      <c r="AS20" s="80">
        <f t="shared" si="9"/>
        <v>108</v>
      </c>
      <c r="AT20" s="80">
        <f t="shared" si="10"/>
        <v>0</v>
      </c>
    </row>
    <row r="21" spans="1:46" ht="36" customHeight="1" x14ac:dyDescent="0.25">
      <c r="A21" s="158" t="s">
        <v>66</v>
      </c>
      <c r="B21" s="14" t="s">
        <v>97</v>
      </c>
      <c r="C21" s="50"/>
      <c r="D21" s="50">
        <v>67</v>
      </c>
      <c r="E21" s="4">
        <f t="shared" si="4"/>
        <v>108</v>
      </c>
      <c r="F21" s="154">
        <f t="shared" si="3"/>
        <v>3</v>
      </c>
      <c r="G21" s="4">
        <v>72</v>
      </c>
      <c r="H21" s="4" t="s">
        <v>94</v>
      </c>
      <c r="I21" s="4">
        <f t="shared" si="15"/>
        <v>36</v>
      </c>
      <c r="J21" s="29">
        <v>72</v>
      </c>
      <c r="K21" s="29">
        <v>60</v>
      </c>
      <c r="L21" s="29">
        <f t="shared" si="16"/>
        <v>12</v>
      </c>
      <c r="M21" s="29"/>
      <c r="N21" s="29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>
        <v>30</v>
      </c>
      <c r="AC21" s="43">
        <v>6</v>
      </c>
      <c r="AD21" s="43">
        <v>18</v>
      </c>
      <c r="AE21" s="43">
        <v>30</v>
      </c>
      <c r="AF21" s="43">
        <v>6</v>
      </c>
      <c r="AG21" s="43">
        <v>18</v>
      </c>
      <c r="AH21" s="43"/>
      <c r="AI21" s="4"/>
      <c r="AJ21" s="4"/>
      <c r="AK21" s="159" t="s">
        <v>99</v>
      </c>
      <c r="AL21" s="45">
        <f t="shared" si="12"/>
        <v>60</v>
      </c>
      <c r="AM21" s="39">
        <f t="shared" si="13"/>
        <v>12</v>
      </c>
      <c r="AN21" s="39">
        <f t="shared" si="14"/>
        <v>36</v>
      </c>
      <c r="AO21" s="80">
        <f t="shared" si="5"/>
        <v>60</v>
      </c>
      <c r="AP21" s="80">
        <f t="shared" si="6"/>
        <v>12</v>
      </c>
      <c r="AQ21" s="80">
        <f t="shared" si="7"/>
        <v>72</v>
      </c>
      <c r="AR21" s="77">
        <f t="shared" si="8"/>
        <v>36</v>
      </c>
      <c r="AS21" s="80">
        <f t="shared" si="9"/>
        <v>108</v>
      </c>
      <c r="AT21" s="80">
        <f t="shared" si="10"/>
        <v>0</v>
      </c>
    </row>
    <row r="22" spans="1:46" ht="36" customHeight="1" x14ac:dyDescent="0.25">
      <c r="A22" s="158" t="s">
        <v>121</v>
      </c>
      <c r="B22" s="46" t="s">
        <v>136</v>
      </c>
      <c r="C22" s="26"/>
      <c r="D22" s="26"/>
      <c r="E22" s="26">
        <f>SUM(E23:E24)</f>
        <v>288</v>
      </c>
      <c r="F22" s="160">
        <f t="shared" si="3"/>
        <v>8</v>
      </c>
      <c r="G22" s="76">
        <f>SUM(G23:G24)</f>
        <v>180</v>
      </c>
      <c r="H22" s="26"/>
      <c r="I22" s="26">
        <f>I23+I24</f>
        <v>108</v>
      </c>
      <c r="J22" s="26">
        <f>J23+J24</f>
        <v>180</v>
      </c>
      <c r="K22" s="26">
        <f t="shared" ref="K22:L22" si="17">K23+K24</f>
        <v>108</v>
      </c>
      <c r="L22" s="26">
        <f t="shared" si="17"/>
        <v>72</v>
      </c>
      <c r="M22" s="22"/>
      <c r="N22" s="22"/>
      <c r="O22" s="35"/>
      <c r="P22" s="22"/>
      <c r="Q22" s="22"/>
      <c r="R22" s="35"/>
      <c r="S22" s="22"/>
      <c r="T22" s="22"/>
      <c r="U22" s="35"/>
      <c r="V22" s="22"/>
      <c r="W22" s="22"/>
      <c r="X22" s="35"/>
      <c r="Y22" s="22"/>
      <c r="Z22" s="22"/>
      <c r="AA22" s="35"/>
      <c r="AB22" s="22"/>
      <c r="AC22" s="22"/>
      <c r="AD22" s="35"/>
      <c r="AE22" s="22"/>
      <c r="AF22" s="22"/>
      <c r="AG22" s="35"/>
      <c r="AH22" s="22"/>
      <c r="AI22" s="22"/>
      <c r="AJ22" s="35"/>
      <c r="AK22" s="25"/>
      <c r="AL22" s="45"/>
      <c r="AM22" s="39"/>
      <c r="AN22" s="39"/>
      <c r="AO22" s="80"/>
      <c r="AP22" s="80"/>
      <c r="AQ22" s="80"/>
      <c r="AR22" s="77"/>
      <c r="AS22" s="80"/>
      <c r="AT22" s="80"/>
    </row>
    <row r="23" spans="1:46" ht="36" customHeight="1" x14ac:dyDescent="0.25">
      <c r="A23" s="158" t="s">
        <v>101</v>
      </c>
      <c r="B23" s="14" t="s">
        <v>95</v>
      </c>
      <c r="C23" s="50">
        <v>6</v>
      </c>
      <c r="D23" s="50"/>
      <c r="E23" s="4">
        <f>I23+J23</f>
        <v>144</v>
      </c>
      <c r="F23" s="154">
        <f t="shared" si="3"/>
        <v>4</v>
      </c>
      <c r="G23" s="4">
        <v>72</v>
      </c>
      <c r="H23" s="4" t="s">
        <v>94</v>
      </c>
      <c r="I23" s="4">
        <v>72</v>
      </c>
      <c r="J23" s="43">
        <v>72</v>
      </c>
      <c r="K23" s="29"/>
      <c r="L23" s="29">
        <f t="shared" si="16"/>
        <v>72</v>
      </c>
      <c r="M23" s="29"/>
      <c r="N23" s="29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>
        <v>72</v>
      </c>
      <c r="AD23" s="43">
        <v>72</v>
      </c>
      <c r="AE23" s="43"/>
      <c r="AF23" s="43"/>
      <c r="AG23" s="43"/>
      <c r="AH23" s="43"/>
      <c r="AI23" s="4"/>
      <c r="AJ23" s="4"/>
      <c r="AK23" s="159" t="s">
        <v>92</v>
      </c>
      <c r="AL23" s="45"/>
      <c r="AM23" s="39"/>
      <c r="AN23" s="39"/>
      <c r="AO23" s="80">
        <f t="shared" si="5"/>
        <v>0</v>
      </c>
      <c r="AP23" s="80">
        <f t="shared" si="6"/>
        <v>72</v>
      </c>
      <c r="AQ23" s="80">
        <f t="shared" si="7"/>
        <v>72</v>
      </c>
      <c r="AR23" s="77">
        <f t="shared" si="8"/>
        <v>72</v>
      </c>
      <c r="AS23" s="80">
        <f t="shared" si="9"/>
        <v>144</v>
      </c>
      <c r="AT23" s="80">
        <f t="shared" si="10"/>
        <v>0</v>
      </c>
    </row>
    <row r="24" spans="1:46" ht="36" customHeight="1" x14ac:dyDescent="0.3">
      <c r="A24" s="158" t="s">
        <v>102</v>
      </c>
      <c r="B24" s="15" t="s">
        <v>96</v>
      </c>
      <c r="C24" s="51"/>
      <c r="D24" s="51">
        <v>12</v>
      </c>
      <c r="E24" s="4">
        <f>I24+J24</f>
        <v>144</v>
      </c>
      <c r="F24" s="154">
        <f t="shared" si="3"/>
        <v>4</v>
      </c>
      <c r="G24" s="4">
        <v>108</v>
      </c>
      <c r="H24" s="63" t="s">
        <v>104</v>
      </c>
      <c r="I24" s="4">
        <v>36</v>
      </c>
      <c r="J24" s="29">
        <v>108</v>
      </c>
      <c r="K24" s="29">
        <v>108</v>
      </c>
      <c r="L24" s="29">
        <f t="shared" si="16"/>
        <v>0</v>
      </c>
      <c r="M24" s="29">
        <v>64</v>
      </c>
      <c r="N24" s="29"/>
      <c r="O24" s="4">
        <v>18</v>
      </c>
      <c r="P24" s="29">
        <v>44</v>
      </c>
      <c r="Q24" s="29"/>
      <c r="R24" s="4">
        <v>18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159" t="s">
        <v>185</v>
      </c>
      <c r="AL24" s="45">
        <f t="shared" si="12"/>
        <v>108</v>
      </c>
      <c r="AM24" s="39">
        <f t="shared" si="13"/>
        <v>0</v>
      </c>
      <c r="AN24" s="39">
        <f t="shared" si="14"/>
        <v>36</v>
      </c>
      <c r="AO24" s="80">
        <f t="shared" si="5"/>
        <v>108</v>
      </c>
      <c r="AP24" s="80">
        <f t="shared" si="6"/>
        <v>0</v>
      </c>
      <c r="AQ24" s="80">
        <f t="shared" si="7"/>
        <v>108</v>
      </c>
      <c r="AR24" s="77">
        <f t="shared" si="8"/>
        <v>36</v>
      </c>
      <c r="AS24" s="80">
        <f t="shared" si="9"/>
        <v>144</v>
      </c>
      <c r="AT24" s="80">
        <f t="shared" si="10"/>
        <v>0</v>
      </c>
    </row>
    <row r="25" spans="1:46" ht="36" customHeight="1" x14ac:dyDescent="0.25">
      <c r="A25" s="32" t="s">
        <v>34</v>
      </c>
      <c r="B25" s="16" t="s">
        <v>107</v>
      </c>
      <c r="C25" s="52"/>
      <c r="D25" s="52"/>
      <c r="E25" s="64">
        <f>E26</f>
        <v>72</v>
      </c>
      <c r="F25" s="64">
        <f t="shared" ref="F25:L25" si="18">F26</f>
        <v>2</v>
      </c>
      <c r="G25" s="64">
        <f t="shared" si="18"/>
        <v>36</v>
      </c>
      <c r="H25" s="64">
        <f t="shared" si="18"/>
        <v>0</v>
      </c>
      <c r="I25" s="64">
        <f t="shared" si="18"/>
        <v>36</v>
      </c>
      <c r="J25" s="64">
        <f t="shared" si="18"/>
        <v>36</v>
      </c>
      <c r="K25" s="64">
        <f t="shared" si="18"/>
        <v>16</v>
      </c>
      <c r="L25" s="64">
        <f t="shared" si="18"/>
        <v>20</v>
      </c>
      <c r="M25" s="32"/>
      <c r="N25" s="32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36"/>
      <c r="AL25" s="45">
        <f t="shared" si="12"/>
        <v>0</v>
      </c>
      <c r="AM25" s="39">
        <f t="shared" si="13"/>
        <v>0</v>
      </c>
      <c r="AN25" s="39">
        <f t="shared" si="14"/>
        <v>0</v>
      </c>
      <c r="AO25" s="80"/>
      <c r="AP25" s="80"/>
      <c r="AQ25" s="80"/>
      <c r="AR25" s="77"/>
      <c r="AS25" s="80"/>
      <c r="AT25" s="80"/>
    </row>
    <row r="26" spans="1:46" ht="27" customHeight="1" x14ac:dyDescent="0.25">
      <c r="A26" s="152" t="s">
        <v>134</v>
      </c>
      <c r="B26" s="46" t="s">
        <v>87</v>
      </c>
      <c r="C26" s="53"/>
      <c r="D26" s="53"/>
      <c r="E26" s="47">
        <f t="shared" ref="E26:L26" si="19">SUM(E27:E27)</f>
        <v>72</v>
      </c>
      <c r="F26" s="47">
        <f t="shared" si="19"/>
        <v>2</v>
      </c>
      <c r="G26" s="47">
        <f t="shared" si="19"/>
        <v>36</v>
      </c>
      <c r="H26" s="47">
        <f t="shared" si="19"/>
        <v>0</v>
      </c>
      <c r="I26" s="47">
        <f t="shared" si="19"/>
        <v>36</v>
      </c>
      <c r="J26" s="47">
        <f t="shared" si="19"/>
        <v>36</v>
      </c>
      <c r="K26" s="47">
        <f t="shared" si="19"/>
        <v>16</v>
      </c>
      <c r="L26" s="47">
        <f t="shared" si="19"/>
        <v>20</v>
      </c>
      <c r="M26" s="37"/>
      <c r="N26" s="37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6"/>
      <c r="AL26" s="45">
        <f t="shared" si="12"/>
        <v>0</v>
      </c>
      <c r="AM26" s="39">
        <f t="shared" si="13"/>
        <v>0</v>
      </c>
      <c r="AN26" s="39">
        <f t="shared" si="14"/>
        <v>0</v>
      </c>
      <c r="AO26" s="80"/>
      <c r="AP26" s="80"/>
      <c r="AQ26" s="80"/>
      <c r="AR26" s="77"/>
      <c r="AS26" s="80"/>
      <c r="AT26" s="80"/>
    </row>
    <row r="27" spans="1:46" ht="36" customHeight="1" x14ac:dyDescent="0.25">
      <c r="A27" s="161" t="s">
        <v>67</v>
      </c>
      <c r="B27" s="147" t="s">
        <v>108</v>
      </c>
      <c r="C27" s="50"/>
      <c r="D27" s="50">
        <v>1</v>
      </c>
      <c r="E27" s="4">
        <f>I27+J27</f>
        <v>72</v>
      </c>
      <c r="F27" s="154">
        <f t="shared" ref="F27" si="20">E27/36</f>
        <v>2</v>
      </c>
      <c r="G27" s="4">
        <v>36</v>
      </c>
      <c r="H27" s="63" t="s">
        <v>94</v>
      </c>
      <c r="I27" s="4">
        <v>36</v>
      </c>
      <c r="J27" s="29">
        <v>36</v>
      </c>
      <c r="K27" s="29">
        <v>16</v>
      </c>
      <c r="L27" s="29">
        <f>J27-K27</f>
        <v>20</v>
      </c>
      <c r="M27" s="29">
        <v>16</v>
      </c>
      <c r="N27" s="29">
        <v>20</v>
      </c>
      <c r="O27" s="4">
        <v>36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162" t="s">
        <v>98</v>
      </c>
      <c r="AL27" s="45">
        <f t="shared" si="12"/>
        <v>16</v>
      </c>
      <c r="AM27" s="39">
        <f t="shared" si="13"/>
        <v>20</v>
      </c>
      <c r="AN27" s="39">
        <f t="shared" si="14"/>
        <v>36</v>
      </c>
      <c r="AO27" s="80">
        <f t="shared" si="5"/>
        <v>16</v>
      </c>
      <c r="AP27" s="80">
        <f t="shared" si="6"/>
        <v>20</v>
      </c>
      <c r="AQ27" s="80">
        <f t="shared" si="7"/>
        <v>36</v>
      </c>
      <c r="AR27" s="77">
        <f t="shared" si="8"/>
        <v>36</v>
      </c>
      <c r="AS27" s="80">
        <f t="shared" si="9"/>
        <v>72</v>
      </c>
      <c r="AT27" s="80">
        <f t="shared" si="10"/>
        <v>0</v>
      </c>
    </row>
    <row r="28" spans="1:46" s="7" customFormat="1" ht="27" customHeight="1" x14ac:dyDescent="0.25">
      <c r="A28" s="32" t="s">
        <v>40</v>
      </c>
      <c r="B28" s="16" t="s">
        <v>68</v>
      </c>
      <c r="C28" s="52"/>
      <c r="D28" s="52"/>
      <c r="E28" s="21">
        <f>E29+E52</f>
        <v>5724</v>
      </c>
      <c r="F28" s="160">
        <f t="shared" si="3"/>
        <v>159</v>
      </c>
      <c r="G28" s="21">
        <f>G29+G52</f>
        <v>3384</v>
      </c>
      <c r="H28" s="21">
        <f t="shared" ref="H28:L28" si="21">H29+H52</f>
        <v>0</v>
      </c>
      <c r="I28" s="21">
        <f t="shared" si="21"/>
        <v>2340</v>
      </c>
      <c r="J28" s="21">
        <f t="shared" si="21"/>
        <v>3384</v>
      </c>
      <c r="K28" s="21">
        <f t="shared" si="21"/>
        <v>1738</v>
      </c>
      <c r="L28" s="21">
        <f t="shared" si="21"/>
        <v>674</v>
      </c>
      <c r="M28" s="21"/>
      <c r="N28" s="21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6"/>
      <c r="AL28" s="45">
        <f t="shared" si="12"/>
        <v>0</v>
      </c>
      <c r="AM28" s="39">
        <f t="shared" si="13"/>
        <v>0</v>
      </c>
      <c r="AN28" s="39">
        <f t="shared" si="14"/>
        <v>0</v>
      </c>
      <c r="AO28" s="80"/>
      <c r="AP28" s="80"/>
      <c r="AQ28" s="80"/>
      <c r="AR28" s="77"/>
      <c r="AS28" s="80"/>
      <c r="AT28" s="80"/>
    </row>
    <row r="29" spans="1:46" s="7" customFormat="1" ht="27" customHeight="1" x14ac:dyDescent="0.25">
      <c r="A29" s="32" t="s">
        <v>133</v>
      </c>
      <c r="B29" s="46" t="s">
        <v>87</v>
      </c>
      <c r="C29" s="52"/>
      <c r="D29" s="52"/>
      <c r="E29" s="21">
        <f>SUM(E30:E51)</f>
        <v>4248</v>
      </c>
      <c r="F29" s="160">
        <f t="shared" si="3"/>
        <v>118</v>
      </c>
      <c r="G29" s="21">
        <f>SUM(G30:G51)</f>
        <v>2412</v>
      </c>
      <c r="H29" s="21">
        <f t="shared" ref="H29:L29" si="22">SUM(H30:H51)</f>
        <v>0</v>
      </c>
      <c r="I29" s="21">
        <f t="shared" si="22"/>
        <v>1836</v>
      </c>
      <c r="J29" s="21">
        <f t="shared" si="22"/>
        <v>2412</v>
      </c>
      <c r="K29" s="21">
        <f t="shared" si="22"/>
        <v>1738</v>
      </c>
      <c r="L29" s="21">
        <f t="shared" si="22"/>
        <v>674</v>
      </c>
      <c r="M29" s="21"/>
      <c r="N29" s="21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6"/>
      <c r="AL29" s="45"/>
      <c r="AM29" s="39"/>
      <c r="AN29" s="39"/>
      <c r="AO29" s="80"/>
      <c r="AP29" s="80"/>
      <c r="AQ29" s="80"/>
      <c r="AR29" s="77"/>
      <c r="AS29" s="80"/>
      <c r="AT29" s="80"/>
    </row>
    <row r="30" spans="1:46" ht="36" customHeight="1" x14ac:dyDescent="0.25">
      <c r="A30" s="158" t="s">
        <v>7</v>
      </c>
      <c r="B30" s="17" t="s">
        <v>109</v>
      </c>
      <c r="C30" s="54">
        <v>3</v>
      </c>
      <c r="D30" s="54">
        <v>12</v>
      </c>
      <c r="E30" s="4">
        <f t="shared" ref="E30:E50" si="23">I30+J30</f>
        <v>252</v>
      </c>
      <c r="F30" s="154">
        <f t="shared" ref="F30:F51" si="24">E30/36</f>
        <v>7</v>
      </c>
      <c r="G30" s="4">
        <v>144</v>
      </c>
      <c r="H30" s="65" t="s">
        <v>93</v>
      </c>
      <c r="I30" s="4">
        <v>108</v>
      </c>
      <c r="J30" s="43">
        <v>144</v>
      </c>
      <c r="K30" s="29">
        <v>108</v>
      </c>
      <c r="L30" s="29">
        <f t="shared" ref="L30:L51" si="25">J30-K30</f>
        <v>36</v>
      </c>
      <c r="M30" s="29">
        <v>36</v>
      </c>
      <c r="N30" s="29">
        <v>12</v>
      </c>
      <c r="O30" s="4">
        <v>36</v>
      </c>
      <c r="P30" s="4">
        <v>36</v>
      </c>
      <c r="Q30" s="4">
        <v>12</v>
      </c>
      <c r="R30" s="4">
        <v>24</v>
      </c>
      <c r="S30" s="43">
        <v>36</v>
      </c>
      <c r="T30" s="43">
        <v>12</v>
      </c>
      <c r="U30" s="43">
        <v>48</v>
      </c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159" t="s">
        <v>186</v>
      </c>
      <c r="AL30" s="45">
        <f t="shared" si="12"/>
        <v>108</v>
      </c>
      <c r="AM30" s="39">
        <f t="shared" si="13"/>
        <v>36</v>
      </c>
      <c r="AN30" s="39">
        <f t="shared" si="14"/>
        <v>108</v>
      </c>
      <c r="AO30" s="80">
        <f t="shared" si="5"/>
        <v>108</v>
      </c>
      <c r="AP30" s="80">
        <f t="shared" si="6"/>
        <v>36</v>
      </c>
      <c r="AQ30" s="80">
        <f t="shared" si="7"/>
        <v>144</v>
      </c>
      <c r="AR30" s="77">
        <f t="shared" si="8"/>
        <v>108</v>
      </c>
      <c r="AS30" s="80">
        <f t="shared" si="9"/>
        <v>252</v>
      </c>
      <c r="AT30" s="80">
        <f t="shared" si="10"/>
        <v>0</v>
      </c>
    </row>
    <row r="31" spans="1:46" s="8" customFormat="1" ht="27" customHeight="1" x14ac:dyDescent="0.25">
      <c r="A31" s="163" t="s">
        <v>8</v>
      </c>
      <c r="B31" s="15" t="s">
        <v>110</v>
      </c>
      <c r="C31" s="54">
        <v>16</v>
      </c>
      <c r="D31" s="55" t="s">
        <v>85</v>
      </c>
      <c r="E31" s="10">
        <f t="shared" si="23"/>
        <v>288</v>
      </c>
      <c r="F31" s="154">
        <f t="shared" si="24"/>
        <v>8</v>
      </c>
      <c r="G31" s="10">
        <v>144</v>
      </c>
      <c r="H31" s="65" t="s">
        <v>93</v>
      </c>
      <c r="I31" s="4">
        <v>144</v>
      </c>
      <c r="J31" s="69">
        <v>144</v>
      </c>
      <c r="K31" s="31">
        <v>24</v>
      </c>
      <c r="L31" s="29">
        <f t="shared" si="25"/>
        <v>120</v>
      </c>
      <c r="M31" s="29">
        <v>12</v>
      </c>
      <c r="N31" s="29">
        <v>12</v>
      </c>
      <c r="O31" s="4">
        <v>48</v>
      </c>
      <c r="P31" s="4">
        <v>12</v>
      </c>
      <c r="Q31" s="4">
        <v>12</v>
      </c>
      <c r="R31" s="4">
        <v>12</v>
      </c>
      <c r="S31" s="43"/>
      <c r="T31" s="43">
        <v>30</v>
      </c>
      <c r="U31" s="43">
        <v>16</v>
      </c>
      <c r="V31" s="43"/>
      <c r="W31" s="43">
        <v>18</v>
      </c>
      <c r="X31" s="43">
        <v>8</v>
      </c>
      <c r="Y31" s="43"/>
      <c r="Z31" s="43">
        <v>24</v>
      </c>
      <c r="AA31" s="43">
        <v>20</v>
      </c>
      <c r="AB31" s="43"/>
      <c r="AC31" s="43">
        <v>24</v>
      </c>
      <c r="AD31" s="43">
        <v>40</v>
      </c>
      <c r="AE31" s="43"/>
      <c r="AF31" s="43"/>
      <c r="AG31" s="43"/>
      <c r="AH31" s="43"/>
      <c r="AI31" s="43"/>
      <c r="AJ31" s="43"/>
      <c r="AK31" s="159" t="s">
        <v>187</v>
      </c>
      <c r="AL31" s="45">
        <f t="shared" si="12"/>
        <v>24</v>
      </c>
      <c r="AM31" s="39">
        <f t="shared" si="13"/>
        <v>120</v>
      </c>
      <c r="AN31" s="39">
        <f t="shared" si="14"/>
        <v>144</v>
      </c>
      <c r="AO31" s="80">
        <f t="shared" si="5"/>
        <v>24</v>
      </c>
      <c r="AP31" s="80">
        <f t="shared" si="6"/>
        <v>120</v>
      </c>
      <c r="AQ31" s="80">
        <f t="shared" si="7"/>
        <v>144</v>
      </c>
      <c r="AR31" s="77">
        <f t="shared" si="8"/>
        <v>144</v>
      </c>
      <c r="AS31" s="80">
        <f t="shared" si="9"/>
        <v>288</v>
      </c>
      <c r="AT31" s="80">
        <f t="shared" si="10"/>
        <v>0</v>
      </c>
    </row>
    <row r="32" spans="1:46" ht="36" customHeight="1" x14ac:dyDescent="0.25">
      <c r="A32" s="161" t="s">
        <v>9</v>
      </c>
      <c r="B32" s="15" t="s">
        <v>188</v>
      </c>
      <c r="C32" s="54">
        <v>4</v>
      </c>
      <c r="D32" s="54"/>
      <c r="E32" s="4">
        <f t="shared" si="23"/>
        <v>144</v>
      </c>
      <c r="F32" s="154">
        <f t="shared" si="24"/>
        <v>4</v>
      </c>
      <c r="G32" s="4">
        <v>72</v>
      </c>
      <c r="H32" s="65" t="s">
        <v>94</v>
      </c>
      <c r="I32" s="4">
        <v>72</v>
      </c>
      <c r="J32" s="29">
        <v>72</v>
      </c>
      <c r="K32" s="29">
        <v>72</v>
      </c>
      <c r="L32" s="29">
        <f t="shared" si="25"/>
        <v>0</v>
      </c>
      <c r="M32" s="29"/>
      <c r="N32" s="29"/>
      <c r="O32" s="4"/>
      <c r="P32" s="4"/>
      <c r="Q32" s="4"/>
      <c r="R32" s="4"/>
      <c r="S32" s="43"/>
      <c r="T32" s="43"/>
      <c r="U32" s="43"/>
      <c r="V32" s="43">
        <v>72</v>
      </c>
      <c r="W32" s="43"/>
      <c r="X32" s="43">
        <v>72</v>
      </c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159" t="s">
        <v>189</v>
      </c>
      <c r="AL32" s="45">
        <f t="shared" si="12"/>
        <v>72</v>
      </c>
      <c r="AM32" s="39">
        <f t="shared" si="13"/>
        <v>0</v>
      </c>
      <c r="AN32" s="39">
        <f t="shared" si="14"/>
        <v>72</v>
      </c>
      <c r="AO32" s="80">
        <f t="shared" si="5"/>
        <v>72</v>
      </c>
      <c r="AP32" s="80">
        <f t="shared" si="6"/>
        <v>0</v>
      </c>
      <c r="AQ32" s="80">
        <f t="shared" si="7"/>
        <v>72</v>
      </c>
      <c r="AR32" s="77">
        <f t="shared" si="8"/>
        <v>72</v>
      </c>
      <c r="AS32" s="80">
        <f t="shared" si="9"/>
        <v>144</v>
      </c>
      <c r="AT32" s="80">
        <f t="shared" si="10"/>
        <v>0</v>
      </c>
    </row>
    <row r="33" spans="1:46" ht="45" customHeight="1" x14ac:dyDescent="0.25">
      <c r="A33" s="161" t="s">
        <v>10</v>
      </c>
      <c r="B33" s="17" t="s">
        <v>111</v>
      </c>
      <c r="C33" s="54">
        <v>7</v>
      </c>
      <c r="D33" s="54">
        <v>56</v>
      </c>
      <c r="E33" s="4">
        <f t="shared" si="23"/>
        <v>252</v>
      </c>
      <c r="F33" s="154">
        <f t="shared" si="24"/>
        <v>7</v>
      </c>
      <c r="G33" s="4">
        <v>144</v>
      </c>
      <c r="H33" s="65" t="s">
        <v>93</v>
      </c>
      <c r="I33" s="4">
        <v>108</v>
      </c>
      <c r="J33" s="43">
        <v>144</v>
      </c>
      <c r="K33" s="29">
        <v>24</v>
      </c>
      <c r="L33" s="29">
        <f t="shared" si="25"/>
        <v>120</v>
      </c>
      <c r="M33" s="29"/>
      <c r="N33" s="29"/>
      <c r="O33" s="4"/>
      <c r="P33" s="4"/>
      <c r="Q33" s="4"/>
      <c r="R33" s="4"/>
      <c r="S33" s="43"/>
      <c r="T33" s="43"/>
      <c r="U33" s="43"/>
      <c r="V33" s="43"/>
      <c r="W33" s="43"/>
      <c r="X33" s="43"/>
      <c r="Y33" s="43">
        <v>8</v>
      </c>
      <c r="Z33" s="43">
        <v>40</v>
      </c>
      <c r="AA33" s="43">
        <v>34</v>
      </c>
      <c r="AB33" s="43">
        <v>8</v>
      </c>
      <c r="AC33" s="43">
        <v>40</v>
      </c>
      <c r="AD33" s="43">
        <v>24</v>
      </c>
      <c r="AE33" s="43">
        <v>8</v>
      </c>
      <c r="AF33" s="43">
        <v>40</v>
      </c>
      <c r="AG33" s="43">
        <v>50</v>
      </c>
      <c r="AH33" s="43"/>
      <c r="AI33" s="43"/>
      <c r="AJ33" s="43"/>
      <c r="AK33" s="159" t="s">
        <v>190</v>
      </c>
      <c r="AL33" s="45">
        <f t="shared" si="12"/>
        <v>24</v>
      </c>
      <c r="AM33" s="39">
        <f t="shared" si="13"/>
        <v>120</v>
      </c>
      <c r="AN33" s="39">
        <f t="shared" si="14"/>
        <v>108</v>
      </c>
      <c r="AO33" s="80">
        <f t="shared" si="5"/>
        <v>24</v>
      </c>
      <c r="AP33" s="80">
        <f t="shared" si="6"/>
        <v>120</v>
      </c>
      <c r="AQ33" s="80">
        <f t="shared" si="7"/>
        <v>144</v>
      </c>
      <c r="AR33" s="77">
        <f t="shared" si="8"/>
        <v>108</v>
      </c>
      <c r="AS33" s="80">
        <f t="shared" si="9"/>
        <v>252</v>
      </c>
      <c r="AT33" s="80">
        <f t="shared" si="10"/>
        <v>0</v>
      </c>
    </row>
    <row r="34" spans="1:46" s="2" customFormat="1" ht="45" customHeight="1" x14ac:dyDescent="0.25">
      <c r="A34" s="158" t="s">
        <v>11</v>
      </c>
      <c r="B34" s="17" t="s">
        <v>112</v>
      </c>
      <c r="C34" s="54">
        <v>8</v>
      </c>
      <c r="D34" s="54">
        <v>7</v>
      </c>
      <c r="E34" s="4">
        <f t="shared" si="23"/>
        <v>216</v>
      </c>
      <c r="F34" s="154">
        <f t="shared" si="24"/>
        <v>6</v>
      </c>
      <c r="G34" s="4">
        <v>108</v>
      </c>
      <c r="H34" s="65" t="s">
        <v>94</v>
      </c>
      <c r="I34" s="4">
        <v>108</v>
      </c>
      <c r="J34" s="43">
        <v>108</v>
      </c>
      <c r="K34" s="29"/>
      <c r="L34" s="29">
        <f t="shared" si="25"/>
        <v>108</v>
      </c>
      <c r="M34" s="29"/>
      <c r="N34" s="29"/>
      <c r="O34" s="4"/>
      <c r="P34" s="4"/>
      <c r="Q34" s="4"/>
      <c r="R34" s="4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>
        <v>54</v>
      </c>
      <c r="AG34" s="43">
        <v>54</v>
      </c>
      <c r="AH34" s="43"/>
      <c r="AI34" s="43">
        <v>54</v>
      </c>
      <c r="AJ34" s="43">
        <v>54</v>
      </c>
      <c r="AK34" s="159" t="s">
        <v>191</v>
      </c>
      <c r="AL34" s="45">
        <f t="shared" si="12"/>
        <v>0</v>
      </c>
      <c r="AM34" s="39">
        <f t="shared" si="13"/>
        <v>108</v>
      </c>
      <c r="AN34" s="39">
        <f t="shared" si="14"/>
        <v>108</v>
      </c>
      <c r="AO34" s="80">
        <f t="shared" si="5"/>
        <v>0</v>
      </c>
      <c r="AP34" s="80">
        <f t="shared" si="6"/>
        <v>108</v>
      </c>
      <c r="AQ34" s="80">
        <f t="shared" si="7"/>
        <v>108</v>
      </c>
      <c r="AR34" s="77">
        <f t="shared" si="8"/>
        <v>108</v>
      </c>
      <c r="AS34" s="80">
        <f t="shared" si="9"/>
        <v>216</v>
      </c>
      <c r="AT34" s="80">
        <f t="shared" si="10"/>
        <v>0</v>
      </c>
    </row>
    <row r="35" spans="1:46" s="2" customFormat="1" ht="36" customHeight="1" x14ac:dyDescent="0.25">
      <c r="A35" s="158" t="s">
        <v>12</v>
      </c>
      <c r="B35" s="17" t="s">
        <v>113</v>
      </c>
      <c r="C35" s="48">
        <v>2</v>
      </c>
      <c r="D35" s="48">
        <v>1</v>
      </c>
      <c r="E35" s="4">
        <f t="shared" si="23"/>
        <v>324</v>
      </c>
      <c r="F35" s="154">
        <f t="shared" si="24"/>
        <v>9</v>
      </c>
      <c r="G35" s="4">
        <v>216</v>
      </c>
      <c r="H35" s="65" t="s">
        <v>94</v>
      </c>
      <c r="I35" s="4">
        <v>108</v>
      </c>
      <c r="J35" s="43">
        <v>216</v>
      </c>
      <c r="K35" s="29">
        <v>200</v>
      </c>
      <c r="L35" s="29">
        <f t="shared" si="25"/>
        <v>16</v>
      </c>
      <c r="M35" s="29">
        <v>100</v>
      </c>
      <c r="N35" s="29">
        <v>8</v>
      </c>
      <c r="O35" s="4">
        <v>36</v>
      </c>
      <c r="P35" s="4">
        <v>100</v>
      </c>
      <c r="Q35" s="4">
        <v>8</v>
      </c>
      <c r="R35" s="4">
        <v>72</v>
      </c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159" t="s">
        <v>192</v>
      </c>
      <c r="AL35" s="45">
        <f t="shared" si="12"/>
        <v>200</v>
      </c>
      <c r="AM35" s="39">
        <f t="shared" si="13"/>
        <v>16</v>
      </c>
      <c r="AN35" s="39">
        <f t="shared" si="14"/>
        <v>108</v>
      </c>
      <c r="AO35" s="80">
        <f t="shared" si="5"/>
        <v>200</v>
      </c>
      <c r="AP35" s="80">
        <f t="shared" si="6"/>
        <v>16</v>
      </c>
      <c r="AQ35" s="80">
        <f t="shared" si="7"/>
        <v>216</v>
      </c>
      <c r="AR35" s="77">
        <f t="shared" si="8"/>
        <v>108</v>
      </c>
      <c r="AS35" s="80">
        <f t="shared" si="9"/>
        <v>324</v>
      </c>
      <c r="AT35" s="80">
        <f t="shared" si="10"/>
        <v>0</v>
      </c>
    </row>
    <row r="36" spans="1:46" s="2" customFormat="1" ht="45" customHeight="1" x14ac:dyDescent="0.25">
      <c r="A36" s="158" t="s">
        <v>13</v>
      </c>
      <c r="B36" s="15" t="s">
        <v>114</v>
      </c>
      <c r="C36" s="48">
        <v>58</v>
      </c>
      <c r="D36" s="48">
        <v>3467</v>
      </c>
      <c r="E36" s="4">
        <f t="shared" si="23"/>
        <v>576</v>
      </c>
      <c r="F36" s="154">
        <f t="shared" si="24"/>
        <v>16</v>
      </c>
      <c r="G36" s="4">
        <v>360</v>
      </c>
      <c r="H36" s="65" t="s">
        <v>93</v>
      </c>
      <c r="I36" s="4">
        <v>216</v>
      </c>
      <c r="J36" s="43">
        <v>360</v>
      </c>
      <c r="K36" s="29">
        <v>300</v>
      </c>
      <c r="L36" s="29">
        <f t="shared" si="25"/>
        <v>60</v>
      </c>
      <c r="M36" s="29"/>
      <c r="N36" s="29"/>
      <c r="O36" s="43"/>
      <c r="P36" s="43"/>
      <c r="Q36" s="43"/>
      <c r="R36" s="43"/>
      <c r="S36" s="43">
        <v>60</v>
      </c>
      <c r="T36" s="43"/>
      <c r="U36" s="43">
        <v>30</v>
      </c>
      <c r="V36" s="43">
        <v>60</v>
      </c>
      <c r="W36" s="43"/>
      <c r="X36" s="43">
        <v>24</v>
      </c>
      <c r="Y36" s="43">
        <v>44</v>
      </c>
      <c r="Z36" s="43">
        <v>16</v>
      </c>
      <c r="AA36" s="43">
        <v>45</v>
      </c>
      <c r="AB36" s="43">
        <v>46</v>
      </c>
      <c r="AC36" s="43">
        <v>14</v>
      </c>
      <c r="AD36" s="43">
        <v>30</v>
      </c>
      <c r="AE36" s="43">
        <v>44</v>
      </c>
      <c r="AF36" s="43">
        <v>16</v>
      </c>
      <c r="AG36" s="43">
        <v>30</v>
      </c>
      <c r="AH36" s="43">
        <v>46</v>
      </c>
      <c r="AI36" s="43">
        <v>14</v>
      </c>
      <c r="AJ36" s="43">
        <v>57</v>
      </c>
      <c r="AK36" s="159" t="s">
        <v>193</v>
      </c>
      <c r="AL36" s="45">
        <f t="shared" si="12"/>
        <v>300</v>
      </c>
      <c r="AM36" s="39">
        <f t="shared" si="13"/>
        <v>60</v>
      </c>
      <c r="AN36" s="39">
        <f t="shared" si="14"/>
        <v>216</v>
      </c>
      <c r="AO36" s="80">
        <f t="shared" si="5"/>
        <v>300</v>
      </c>
      <c r="AP36" s="80">
        <f t="shared" si="6"/>
        <v>60</v>
      </c>
      <c r="AQ36" s="80">
        <f t="shared" si="7"/>
        <v>360</v>
      </c>
      <c r="AR36" s="77">
        <f t="shared" si="8"/>
        <v>216</v>
      </c>
      <c r="AS36" s="80">
        <f t="shared" si="9"/>
        <v>576</v>
      </c>
      <c r="AT36" s="80">
        <f t="shared" si="10"/>
        <v>0</v>
      </c>
    </row>
    <row r="37" spans="1:46" ht="45" customHeight="1" x14ac:dyDescent="0.25">
      <c r="A37" s="161" t="s">
        <v>14</v>
      </c>
      <c r="B37" s="17" t="s">
        <v>115</v>
      </c>
      <c r="C37" s="54">
        <v>8</v>
      </c>
      <c r="D37" s="54">
        <v>567</v>
      </c>
      <c r="E37" s="4">
        <f t="shared" si="23"/>
        <v>216</v>
      </c>
      <c r="F37" s="154">
        <f t="shared" si="24"/>
        <v>6</v>
      </c>
      <c r="G37" s="4">
        <v>144</v>
      </c>
      <c r="H37" s="65" t="s">
        <v>94</v>
      </c>
      <c r="I37" s="4">
        <f t="shared" ref="I37:I46" si="26">J37/2</f>
        <v>72</v>
      </c>
      <c r="J37" s="43">
        <v>144</v>
      </c>
      <c r="K37" s="30">
        <v>108</v>
      </c>
      <c r="L37" s="29">
        <f t="shared" si="25"/>
        <v>36</v>
      </c>
      <c r="M37" s="29"/>
      <c r="N37" s="29"/>
      <c r="O37" s="4"/>
      <c r="P37" s="4"/>
      <c r="Q37" s="4"/>
      <c r="R37" s="4"/>
      <c r="S37" s="43"/>
      <c r="T37" s="43"/>
      <c r="U37" s="43"/>
      <c r="V37" s="43"/>
      <c r="W37" s="43"/>
      <c r="X37" s="43"/>
      <c r="Y37" s="43">
        <v>28</v>
      </c>
      <c r="Z37" s="43">
        <v>8</v>
      </c>
      <c r="AA37" s="43">
        <v>16</v>
      </c>
      <c r="AB37" s="43">
        <v>28</v>
      </c>
      <c r="AC37" s="43">
        <v>8</v>
      </c>
      <c r="AD37" s="43">
        <v>16</v>
      </c>
      <c r="AE37" s="43">
        <v>26</v>
      </c>
      <c r="AF37" s="43">
        <v>10</v>
      </c>
      <c r="AG37" s="43">
        <v>16</v>
      </c>
      <c r="AH37" s="43">
        <v>26</v>
      </c>
      <c r="AI37" s="43">
        <v>10</v>
      </c>
      <c r="AJ37" s="43">
        <v>24</v>
      </c>
      <c r="AK37" s="159" t="s">
        <v>194</v>
      </c>
      <c r="AL37" s="45">
        <f t="shared" si="12"/>
        <v>108</v>
      </c>
      <c r="AM37" s="39">
        <f t="shared" si="13"/>
        <v>36</v>
      </c>
      <c r="AN37" s="39">
        <f t="shared" si="14"/>
        <v>72</v>
      </c>
      <c r="AO37" s="80">
        <f t="shared" si="5"/>
        <v>108</v>
      </c>
      <c r="AP37" s="80">
        <f t="shared" si="6"/>
        <v>36</v>
      </c>
      <c r="AQ37" s="80">
        <f t="shared" si="7"/>
        <v>144</v>
      </c>
      <c r="AR37" s="77">
        <f t="shared" si="8"/>
        <v>72</v>
      </c>
      <c r="AS37" s="80">
        <f t="shared" si="9"/>
        <v>216</v>
      </c>
      <c r="AT37" s="80">
        <f t="shared" si="10"/>
        <v>0</v>
      </c>
    </row>
    <row r="38" spans="1:46" ht="45" customHeight="1" x14ac:dyDescent="0.25">
      <c r="A38" s="161" t="s">
        <v>15</v>
      </c>
      <c r="B38" s="17" t="s">
        <v>195</v>
      </c>
      <c r="C38" s="54"/>
      <c r="D38" s="54">
        <v>8</v>
      </c>
      <c r="E38" s="4">
        <f t="shared" si="23"/>
        <v>108</v>
      </c>
      <c r="F38" s="154">
        <f t="shared" si="24"/>
        <v>3</v>
      </c>
      <c r="G38" s="4">
        <v>72</v>
      </c>
      <c r="H38" s="65" t="s">
        <v>94</v>
      </c>
      <c r="I38" s="4">
        <f t="shared" si="26"/>
        <v>36</v>
      </c>
      <c r="J38" s="43">
        <v>72</v>
      </c>
      <c r="K38" s="30">
        <v>54</v>
      </c>
      <c r="L38" s="29">
        <f t="shared" si="25"/>
        <v>18</v>
      </c>
      <c r="M38" s="29"/>
      <c r="N38" s="29"/>
      <c r="O38" s="4"/>
      <c r="P38" s="4"/>
      <c r="Q38" s="4"/>
      <c r="R38" s="4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>
        <v>54</v>
      </c>
      <c r="AI38" s="43">
        <v>18</v>
      </c>
      <c r="AJ38" s="43">
        <v>36</v>
      </c>
      <c r="AK38" s="159" t="s">
        <v>196</v>
      </c>
      <c r="AL38" s="45">
        <f t="shared" si="12"/>
        <v>54</v>
      </c>
      <c r="AM38" s="39">
        <f t="shared" si="13"/>
        <v>18</v>
      </c>
      <c r="AN38" s="39">
        <f t="shared" si="14"/>
        <v>36</v>
      </c>
      <c r="AO38" s="80">
        <f t="shared" si="5"/>
        <v>54</v>
      </c>
      <c r="AP38" s="80">
        <f t="shared" si="6"/>
        <v>18</v>
      </c>
      <c r="AQ38" s="80">
        <f t="shared" si="7"/>
        <v>72</v>
      </c>
      <c r="AR38" s="77">
        <f t="shared" si="8"/>
        <v>36</v>
      </c>
      <c r="AS38" s="80">
        <f t="shared" si="9"/>
        <v>108</v>
      </c>
      <c r="AT38" s="80">
        <f t="shared" si="10"/>
        <v>0</v>
      </c>
    </row>
    <row r="39" spans="1:46" ht="45" customHeight="1" x14ac:dyDescent="0.25">
      <c r="A39" s="158" t="s">
        <v>16</v>
      </c>
      <c r="B39" s="17" t="s">
        <v>197</v>
      </c>
      <c r="C39" s="54"/>
      <c r="D39" s="54">
        <v>8</v>
      </c>
      <c r="E39" s="4">
        <f t="shared" si="23"/>
        <v>108</v>
      </c>
      <c r="F39" s="154">
        <f t="shared" si="24"/>
        <v>3</v>
      </c>
      <c r="G39" s="4">
        <v>72</v>
      </c>
      <c r="H39" s="65" t="s">
        <v>94</v>
      </c>
      <c r="I39" s="4">
        <f t="shared" si="26"/>
        <v>36</v>
      </c>
      <c r="J39" s="43">
        <v>72</v>
      </c>
      <c r="K39" s="29">
        <v>54</v>
      </c>
      <c r="L39" s="29">
        <f t="shared" si="25"/>
        <v>18</v>
      </c>
      <c r="M39" s="29"/>
      <c r="N39" s="29"/>
      <c r="O39" s="4"/>
      <c r="P39" s="4"/>
      <c r="Q39" s="4"/>
      <c r="R39" s="4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>
        <v>54</v>
      </c>
      <c r="AI39" s="43">
        <v>18</v>
      </c>
      <c r="AJ39" s="43">
        <v>36</v>
      </c>
      <c r="AK39" s="159" t="s">
        <v>198</v>
      </c>
      <c r="AL39" s="45">
        <f t="shared" si="12"/>
        <v>54</v>
      </c>
      <c r="AM39" s="39">
        <f t="shared" si="13"/>
        <v>18</v>
      </c>
      <c r="AN39" s="39">
        <f t="shared" si="14"/>
        <v>36</v>
      </c>
      <c r="AO39" s="80">
        <f t="shared" si="5"/>
        <v>54</v>
      </c>
      <c r="AP39" s="80">
        <f t="shared" si="6"/>
        <v>18</v>
      </c>
      <c r="AQ39" s="80">
        <f t="shared" si="7"/>
        <v>72</v>
      </c>
      <c r="AR39" s="77">
        <f t="shared" si="8"/>
        <v>36</v>
      </c>
      <c r="AS39" s="80">
        <f t="shared" si="9"/>
        <v>108</v>
      </c>
      <c r="AT39" s="80">
        <f t="shared" si="10"/>
        <v>0</v>
      </c>
    </row>
    <row r="40" spans="1:46" ht="45" customHeight="1" x14ac:dyDescent="0.25">
      <c r="A40" s="158" t="s">
        <v>17</v>
      </c>
      <c r="B40" s="17" t="s">
        <v>116</v>
      </c>
      <c r="C40" s="54">
        <v>7</v>
      </c>
      <c r="D40" s="54">
        <v>456</v>
      </c>
      <c r="E40" s="4">
        <f t="shared" si="23"/>
        <v>252</v>
      </c>
      <c r="F40" s="154">
        <f t="shared" si="24"/>
        <v>7</v>
      </c>
      <c r="G40" s="4">
        <v>144</v>
      </c>
      <c r="H40" s="65" t="s">
        <v>93</v>
      </c>
      <c r="I40" s="4">
        <v>108</v>
      </c>
      <c r="J40" s="43">
        <v>144</v>
      </c>
      <c r="K40" s="29">
        <v>96</v>
      </c>
      <c r="L40" s="29">
        <f t="shared" si="25"/>
        <v>48</v>
      </c>
      <c r="M40" s="29"/>
      <c r="N40" s="29"/>
      <c r="O40" s="4"/>
      <c r="P40" s="4"/>
      <c r="Q40" s="4"/>
      <c r="R40" s="4"/>
      <c r="S40" s="43"/>
      <c r="T40" s="43"/>
      <c r="U40" s="43"/>
      <c r="V40" s="43">
        <v>36</v>
      </c>
      <c r="W40" s="43"/>
      <c r="X40" s="43">
        <v>18</v>
      </c>
      <c r="Y40" s="43">
        <v>20</v>
      </c>
      <c r="Z40" s="43">
        <v>16</v>
      </c>
      <c r="AA40" s="43">
        <v>18</v>
      </c>
      <c r="AB40" s="43">
        <v>20</v>
      </c>
      <c r="AC40" s="43">
        <v>16</v>
      </c>
      <c r="AD40" s="43">
        <v>18</v>
      </c>
      <c r="AE40" s="43">
        <v>20</v>
      </c>
      <c r="AF40" s="43">
        <v>16</v>
      </c>
      <c r="AG40" s="43">
        <v>54</v>
      </c>
      <c r="AH40" s="43"/>
      <c r="AI40" s="43"/>
      <c r="AJ40" s="43"/>
      <c r="AK40" s="159" t="s">
        <v>198</v>
      </c>
      <c r="AL40" s="45">
        <f t="shared" si="12"/>
        <v>96</v>
      </c>
      <c r="AM40" s="39">
        <f t="shared" si="13"/>
        <v>48</v>
      </c>
      <c r="AN40" s="39">
        <f t="shared" si="14"/>
        <v>108</v>
      </c>
      <c r="AO40" s="80">
        <f t="shared" si="5"/>
        <v>96</v>
      </c>
      <c r="AP40" s="80">
        <f t="shared" si="6"/>
        <v>48</v>
      </c>
      <c r="AQ40" s="80">
        <f t="shared" si="7"/>
        <v>144</v>
      </c>
      <c r="AR40" s="77">
        <f t="shared" si="8"/>
        <v>108</v>
      </c>
      <c r="AS40" s="80">
        <f t="shared" si="9"/>
        <v>252</v>
      </c>
      <c r="AT40" s="80">
        <f t="shared" si="10"/>
        <v>0</v>
      </c>
    </row>
    <row r="41" spans="1:46" ht="45" customHeight="1" x14ac:dyDescent="0.25">
      <c r="A41" s="158" t="s">
        <v>18</v>
      </c>
      <c r="B41" s="15" t="s">
        <v>199</v>
      </c>
      <c r="C41" s="54"/>
      <c r="D41" s="54">
        <v>7</v>
      </c>
      <c r="E41" s="4">
        <f t="shared" si="23"/>
        <v>108</v>
      </c>
      <c r="F41" s="154">
        <f t="shared" si="24"/>
        <v>3</v>
      </c>
      <c r="G41" s="4">
        <v>72</v>
      </c>
      <c r="H41" s="65" t="s">
        <v>93</v>
      </c>
      <c r="I41" s="4">
        <f t="shared" si="26"/>
        <v>36</v>
      </c>
      <c r="J41" s="43">
        <v>72</v>
      </c>
      <c r="K41" s="29">
        <v>72</v>
      </c>
      <c r="L41" s="29">
        <f t="shared" si="25"/>
        <v>0</v>
      </c>
      <c r="M41" s="29"/>
      <c r="N41" s="29"/>
      <c r="O41" s="4"/>
      <c r="P41" s="4"/>
      <c r="Q41" s="4"/>
      <c r="R41" s="4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>
        <v>72</v>
      </c>
      <c r="AF41" s="43"/>
      <c r="AG41" s="43">
        <v>36</v>
      </c>
      <c r="AH41" s="43"/>
      <c r="AI41" s="43"/>
      <c r="AJ41" s="43"/>
      <c r="AK41" s="159" t="s">
        <v>196</v>
      </c>
      <c r="AL41" s="45">
        <f>SUM(M41,P41,S41,V41,Y41,AB41,AE41,AH41)</f>
        <v>72</v>
      </c>
      <c r="AM41" s="39">
        <f>SUM(N41,Q41,T41,W41,Z41,AF41,AC41,AI41)</f>
        <v>0</v>
      </c>
      <c r="AN41" s="39">
        <f t="shared" si="14"/>
        <v>36</v>
      </c>
      <c r="AO41" s="80">
        <f t="shared" si="5"/>
        <v>72</v>
      </c>
      <c r="AP41" s="80">
        <f t="shared" si="6"/>
        <v>0</v>
      </c>
      <c r="AQ41" s="80">
        <f t="shared" si="7"/>
        <v>72</v>
      </c>
      <c r="AR41" s="77">
        <f t="shared" si="8"/>
        <v>36</v>
      </c>
      <c r="AS41" s="80">
        <f t="shared" si="9"/>
        <v>108</v>
      </c>
      <c r="AT41" s="80">
        <f t="shared" si="10"/>
        <v>0</v>
      </c>
    </row>
    <row r="42" spans="1:46" ht="36" customHeight="1" x14ac:dyDescent="0.25">
      <c r="A42" s="158" t="s">
        <v>20</v>
      </c>
      <c r="B42" s="17" t="s">
        <v>217</v>
      </c>
      <c r="C42" s="56">
        <v>2</v>
      </c>
      <c r="D42" s="56">
        <v>1</v>
      </c>
      <c r="E42" s="4">
        <f t="shared" si="23"/>
        <v>144</v>
      </c>
      <c r="F42" s="154">
        <f t="shared" si="24"/>
        <v>4</v>
      </c>
      <c r="G42" s="4">
        <v>72</v>
      </c>
      <c r="H42" s="65" t="s">
        <v>94</v>
      </c>
      <c r="I42" s="4">
        <v>72</v>
      </c>
      <c r="J42" s="43">
        <v>72</v>
      </c>
      <c r="K42" s="30">
        <v>72</v>
      </c>
      <c r="L42" s="29">
        <f t="shared" si="25"/>
        <v>0</v>
      </c>
      <c r="M42" s="29">
        <v>36</v>
      </c>
      <c r="N42" s="29"/>
      <c r="O42" s="4">
        <v>18</v>
      </c>
      <c r="P42" s="4">
        <v>36</v>
      </c>
      <c r="Q42" s="4"/>
      <c r="R42" s="4">
        <v>54</v>
      </c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159" t="s">
        <v>200</v>
      </c>
      <c r="AL42" s="45">
        <f t="shared" si="12"/>
        <v>72</v>
      </c>
      <c r="AM42" s="39">
        <f t="shared" si="13"/>
        <v>0</v>
      </c>
      <c r="AN42" s="39">
        <f t="shared" si="14"/>
        <v>72</v>
      </c>
      <c r="AO42" s="80">
        <f t="shared" si="5"/>
        <v>72</v>
      </c>
      <c r="AP42" s="80">
        <f t="shared" si="6"/>
        <v>0</v>
      </c>
      <c r="AQ42" s="80">
        <f t="shared" si="7"/>
        <v>72</v>
      </c>
      <c r="AR42" s="77">
        <f t="shared" si="8"/>
        <v>72</v>
      </c>
      <c r="AS42" s="80">
        <f t="shared" si="9"/>
        <v>144</v>
      </c>
      <c r="AT42" s="80">
        <f t="shared" si="10"/>
        <v>0</v>
      </c>
    </row>
    <row r="43" spans="1:46" s="8" customFormat="1" ht="41.25" customHeight="1" x14ac:dyDescent="0.25">
      <c r="A43" s="158" t="s">
        <v>21</v>
      </c>
      <c r="B43" s="15" t="s">
        <v>201</v>
      </c>
      <c r="C43" s="54">
        <v>2</v>
      </c>
      <c r="D43" s="54">
        <v>1</v>
      </c>
      <c r="E43" s="4">
        <f t="shared" si="23"/>
        <v>180</v>
      </c>
      <c r="F43" s="154">
        <f t="shared" si="24"/>
        <v>5</v>
      </c>
      <c r="G43" s="4">
        <v>108</v>
      </c>
      <c r="H43" s="65" t="s">
        <v>93</v>
      </c>
      <c r="I43" s="4">
        <v>72</v>
      </c>
      <c r="J43" s="43">
        <v>108</v>
      </c>
      <c r="K43" s="30">
        <v>108</v>
      </c>
      <c r="L43" s="29">
        <f t="shared" si="25"/>
        <v>0</v>
      </c>
      <c r="M43" s="29">
        <v>54</v>
      </c>
      <c r="N43" s="29"/>
      <c r="O43" s="4">
        <v>27</v>
      </c>
      <c r="P43" s="4">
        <v>54</v>
      </c>
      <c r="Q43" s="4"/>
      <c r="R43" s="4">
        <v>45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159" t="s">
        <v>202</v>
      </c>
      <c r="AL43" s="45">
        <f t="shared" si="12"/>
        <v>108</v>
      </c>
      <c r="AM43" s="39">
        <f t="shared" si="13"/>
        <v>0</v>
      </c>
      <c r="AN43" s="39">
        <f t="shared" si="14"/>
        <v>72</v>
      </c>
      <c r="AO43" s="80">
        <f t="shared" si="5"/>
        <v>108</v>
      </c>
      <c r="AP43" s="80">
        <f t="shared" si="6"/>
        <v>0</v>
      </c>
      <c r="AQ43" s="80">
        <f t="shared" si="7"/>
        <v>108</v>
      </c>
      <c r="AR43" s="77">
        <f t="shared" si="8"/>
        <v>72</v>
      </c>
      <c r="AS43" s="80">
        <f t="shared" si="9"/>
        <v>180</v>
      </c>
      <c r="AT43" s="80">
        <f t="shared" si="10"/>
        <v>0</v>
      </c>
    </row>
    <row r="44" spans="1:46" ht="36" customHeight="1" x14ac:dyDescent="0.25">
      <c r="A44" s="158" t="s">
        <v>72</v>
      </c>
      <c r="B44" s="15" t="s">
        <v>117</v>
      </c>
      <c r="C44" s="54">
        <v>5</v>
      </c>
      <c r="D44" s="54"/>
      <c r="E44" s="4">
        <f t="shared" si="23"/>
        <v>144</v>
      </c>
      <c r="F44" s="154">
        <f t="shared" si="24"/>
        <v>4</v>
      </c>
      <c r="G44" s="4">
        <v>72</v>
      </c>
      <c r="H44" s="65" t="s">
        <v>94</v>
      </c>
      <c r="I44" s="4">
        <v>72</v>
      </c>
      <c r="J44" s="43">
        <v>72</v>
      </c>
      <c r="K44" s="29">
        <v>64</v>
      </c>
      <c r="L44" s="29">
        <f t="shared" si="25"/>
        <v>8</v>
      </c>
      <c r="M44" s="29"/>
      <c r="N44" s="29"/>
      <c r="O44" s="4"/>
      <c r="P44" s="4"/>
      <c r="Q44" s="4"/>
      <c r="R44" s="4"/>
      <c r="S44" s="43"/>
      <c r="T44" s="43"/>
      <c r="U44" s="43"/>
      <c r="V44" s="43"/>
      <c r="W44" s="43"/>
      <c r="X44" s="43"/>
      <c r="Y44" s="43">
        <v>64</v>
      </c>
      <c r="Z44" s="43">
        <v>8</v>
      </c>
      <c r="AA44" s="43">
        <v>72</v>
      </c>
      <c r="AB44" s="43"/>
      <c r="AC44" s="43"/>
      <c r="AD44" s="43"/>
      <c r="AE44" s="43"/>
      <c r="AF44" s="43"/>
      <c r="AG44" s="43"/>
      <c r="AH44" s="43"/>
      <c r="AI44" s="43"/>
      <c r="AJ44" s="43"/>
      <c r="AK44" s="159" t="s">
        <v>203</v>
      </c>
      <c r="AL44" s="45">
        <f t="shared" si="12"/>
        <v>64</v>
      </c>
      <c r="AM44" s="39">
        <f t="shared" si="13"/>
        <v>8</v>
      </c>
      <c r="AN44" s="39">
        <f t="shared" si="14"/>
        <v>72</v>
      </c>
      <c r="AO44" s="80">
        <f t="shared" si="5"/>
        <v>64</v>
      </c>
      <c r="AP44" s="80">
        <f t="shared" si="6"/>
        <v>8</v>
      </c>
      <c r="AQ44" s="80">
        <f t="shared" si="7"/>
        <v>72</v>
      </c>
      <c r="AR44" s="77">
        <f t="shared" si="8"/>
        <v>72</v>
      </c>
      <c r="AS44" s="80">
        <f t="shared" si="9"/>
        <v>144</v>
      </c>
      <c r="AT44" s="80">
        <f t="shared" si="10"/>
        <v>0</v>
      </c>
    </row>
    <row r="45" spans="1:46" s="6" customFormat="1" ht="39" customHeight="1" x14ac:dyDescent="0.25">
      <c r="A45" s="158" t="s">
        <v>22</v>
      </c>
      <c r="B45" s="15" t="s">
        <v>215</v>
      </c>
      <c r="C45" s="48">
        <v>8</v>
      </c>
      <c r="D45" s="48">
        <v>7</v>
      </c>
      <c r="E45" s="43">
        <f t="shared" si="23"/>
        <v>252</v>
      </c>
      <c r="F45" s="154">
        <f t="shared" si="24"/>
        <v>7</v>
      </c>
      <c r="G45" s="43">
        <v>144</v>
      </c>
      <c r="H45" s="65" t="s">
        <v>94</v>
      </c>
      <c r="I45" s="4">
        <v>108</v>
      </c>
      <c r="J45" s="43">
        <v>144</v>
      </c>
      <c r="K45" s="29">
        <v>136</v>
      </c>
      <c r="L45" s="29">
        <f t="shared" si="25"/>
        <v>8</v>
      </c>
      <c r="M45" s="29"/>
      <c r="N45" s="29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>
        <v>68</v>
      </c>
      <c r="AF45" s="43">
        <v>4</v>
      </c>
      <c r="AG45" s="43">
        <v>50</v>
      </c>
      <c r="AH45" s="43">
        <v>68</v>
      </c>
      <c r="AI45" s="43">
        <v>4</v>
      </c>
      <c r="AJ45" s="43">
        <v>58</v>
      </c>
      <c r="AK45" s="164" t="s">
        <v>204</v>
      </c>
      <c r="AL45" s="59">
        <f t="shared" si="12"/>
        <v>136</v>
      </c>
      <c r="AM45" s="60">
        <f t="shared" si="13"/>
        <v>8</v>
      </c>
      <c r="AN45" s="60">
        <f t="shared" si="14"/>
        <v>108</v>
      </c>
      <c r="AO45" s="80">
        <f t="shared" si="5"/>
        <v>136</v>
      </c>
      <c r="AP45" s="80">
        <f t="shared" si="6"/>
        <v>8</v>
      </c>
      <c r="AQ45" s="80">
        <f t="shared" si="7"/>
        <v>144</v>
      </c>
      <c r="AR45" s="77">
        <f t="shared" si="8"/>
        <v>108</v>
      </c>
      <c r="AS45" s="80">
        <f t="shared" si="9"/>
        <v>252</v>
      </c>
      <c r="AT45" s="80">
        <f t="shared" si="10"/>
        <v>0</v>
      </c>
    </row>
    <row r="46" spans="1:46" ht="45" customHeight="1" x14ac:dyDescent="0.25">
      <c r="A46" s="158" t="s">
        <v>25</v>
      </c>
      <c r="B46" s="15" t="s">
        <v>26</v>
      </c>
      <c r="C46" s="54"/>
      <c r="D46" s="54">
        <v>3</v>
      </c>
      <c r="E46" s="4">
        <f t="shared" si="23"/>
        <v>108</v>
      </c>
      <c r="F46" s="154">
        <f t="shared" si="24"/>
        <v>3</v>
      </c>
      <c r="G46" s="4">
        <v>72</v>
      </c>
      <c r="H46" s="65" t="s">
        <v>94</v>
      </c>
      <c r="I46" s="4">
        <f t="shared" si="26"/>
        <v>36</v>
      </c>
      <c r="J46" s="43">
        <v>72</v>
      </c>
      <c r="K46" s="29">
        <v>50</v>
      </c>
      <c r="L46" s="29">
        <f t="shared" si="25"/>
        <v>22</v>
      </c>
      <c r="M46" s="29"/>
      <c r="N46" s="29"/>
      <c r="O46" s="4"/>
      <c r="P46" s="4"/>
      <c r="Q46" s="4"/>
      <c r="R46" s="4"/>
      <c r="S46" s="43">
        <v>50</v>
      </c>
      <c r="T46" s="43">
        <v>22</v>
      </c>
      <c r="U46" s="43">
        <v>36</v>
      </c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159" t="s">
        <v>205</v>
      </c>
      <c r="AL46" s="45">
        <f t="shared" si="12"/>
        <v>50</v>
      </c>
      <c r="AM46" s="39">
        <f t="shared" si="13"/>
        <v>22</v>
      </c>
      <c r="AN46" s="39">
        <f t="shared" si="14"/>
        <v>36</v>
      </c>
      <c r="AO46" s="80">
        <f t="shared" si="5"/>
        <v>50</v>
      </c>
      <c r="AP46" s="80">
        <f t="shared" si="6"/>
        <v>22</v>
      </c>
      <c r="AQ46" s="80">
        <f t="shared" si="7"/>
        <v>72</v>
      </c>
      <c r="AR46" s="77">
        <f t="shared" si="8"/>
        <v>36</v>
      </c>
      <c r="AS46" s="80">
        <f t="shared" si="9"/>
        <v>108</v>
      </c>
      <c r="AT46" s="80">
        <f t="shared" si="10"/>
        <v>0</v>
      </c>
    </row>
    <row r="47" spans="1:46" ht="37.5" customHeight="1" x14ac:dyDescent="0.25">
      <c r="A47" s="158" t="s">
        <v>27</v>
      </c>
      <c r="B47" s="15" t="s">
        <v>118</v>
      </c>
      <c r="C47" s="54">
        <v>6</v>
      </c>
      <c r="D47" s="54">
        <v>5</v>
      </c>
      <c r="E47" s="4">
        <f t="shared" si="23"/>
        <v>180</v>
      </c>
      <c r="F47" s="154">
        <f t="shared" si="24"/>
        <v>5</v>
      </c>
      <c r="G47" s="4">
        <v>72</v>
      </c>
      <c r="H47" s="65" t="s">
        <v>94</v>
      </c>
      <c r="I47" s="4">
        <v>108</v>
      </c>
      <c r="J47" s="4">
        <v>72</v>
      </c>
      <c r="K47" s="30">
        <v>52</v>
      </c>
      <c r="L47" s="29">
        <f t="shared" si="25"/>
        <v>20</v>
      </c>
      <c r="M47" s="29"/>
      <c r="N47" s="29"/>
      <c r="O47" s="4"/>
      <c r="P47" s="4"/>
      <c r="Q47" s="4"/>
      <c r="R47" s="4"/>
      <c r="S47" s="43"/>
      <c r="T47" s="43"/>
      <c r="U47" s="43"/>
      <c r="V47" s="43"/>
      <c r="W47" s="43"/>
      <c r="X47" s="43"/>
      <c r="Y47" s="43">
        <v>26</v>
      </c>
      <c r="Z47" s="43">
        <v>10</v>
      </c>
      <c r="AA47" s="43">
        <v>45</v>
      </c>
      <c r="AB47" s="43">
        <v>26</v>
      </c>
      <c r="AC47" s="43">
        <v>10</v>
      </c>
      <c r="AD47" s="43">
        <v>63</v>
      </c>
      <c r="AE47" s="43"/>
      <c r="AF47" s="43"/>
      <c r="AG47" s="43"/>
      <c r="AH47" s="43"/>
      <c r="AI47" s="43"/>
      <c r="AJ47" s="43"/>
      <c r="AK47" s="159" t="s">
        <v>206</v>
      </c>
      <c r="AL47" s="45">
        <f t="shared" si="12"/>
        <v>52</v>
      </c>
      <c r="AM47" s="39">
        <f t="shared" si="13"/>
        <v>20</v>
      </c>
      <c r="AN47" s="39">
        <f t="shared" si="14"/>
        <v>108</v>
      </c>
      <c r="AO47" s="80">
        <f t="shared" si="5"/>
        <v>52</v>
      </c>
      <c r="AP47" s="80">
        <f t="shared" si="6"/>
        <v>20</v>
      </c>
      <c r="AQ47" s="80">
        <f t="shared" si="7"/>
        <v>72</v>
      </c>
      <c r="AR47" s="77">
        <f t="shared" si="8"/>
        <v>108</v>
      </c>
      <c r="AS47" s="80">
        <f t="shared" si="9"/>
        <v>180</v>
      </c>
      <c r="AT47" s="80">
        <f t="shared" si="10"/>
        <v>0</v>
      </c>
    </row>
    <row r="48" spans="1:46" ht="36" customHeight="1" x14ac:dyDescent="0.25">
      <c r="A48" s="158" t="s">
        <v>28</v>
      </c>
      <c r="B48" s="15" t="s">
        <v>144</v>
      </c>
      <c r="C48" s="57"/>
      <c r="D48" s="57">
        <v>5</v>
      </c>
      <c r="E48" s="4">
        <f t="shared" si="23"/>
        <v>72</v>
      </c>
      <c r="F48" s="154">
        <f t="shared" si="24"/>
        <v>2</v>
      </c>
      <c r="G48" s="4">
        <v>36</v>
      </c>
      <c r="H48" s="65" t="s">
        <v>94</v>
      </c>
      <c r="I48" s="4">
        <v>36</v>
      </c>
      <c r="J48" s="4">
        <v>36</v>
      </c>
      <c r="K48" s="29">
        <v>26</v>
      </c>
      <c r="L48" s="29">
        <f t="shared" si="25"/>
        <v>10</v>
      </c>
      <c r="M48" s="29"/>
      <c r="N48" s="29"/>
      <c r="O48" s="4"/>
      <c r="P48" s="4"/>
      <c r="Q48" s="4"/>
      <c r="R48" s="4"/>
      <c r="S48" s="43"/>
      <c r="T48" s="43"/>
      <c r="U48" s="43"/>
      <c r="V48" s="43"/>
      <c r="W48" s="43"/>
      <c r="X48" s="43"/>
      <c r="Y48" s="43">
        <v>26</v>
      </c>
      <c r="Z48" s="43">
        <v>10</v>
      </c>
      <c r="AA48" s="43">
        <v>36</v>
      </c>
      <c r="AB48" s="43"/>
      <c r="AC48" s="43"/>
      <c r="AD48" s="43"/>
      <c r="AE48" s="43"/>
      <c r="AF48" s="43" t="s">
        <v>33</v>
      </c>
      <c r="AG48" s="43"/>
      <c r="AH48" s="43"/>
      <c r="AI48" s="43"/>
      <c r="AJ48" s="43"/>
      <c r="AK48" s="159" t="s">
        <v>207</v>
      </c>
      <c r="AL48" s="45">
        <f t="shared" si="12"/>
        <v>26</v>
      </c>
      <c r="AM48" s="39">
        <f t="shared" si="13"/>
        <v>10</v>
      </c>
      <c r="AN48" s="39">
        <f t="shared" si="14"/>
        <v>36</v>
      </c>
      <c r="AO48" s="80">
        <f t="shared" si="5"/>
        <v>26</v>
      </c>
      <c r="AP48" s="80" t="e">
        <f>N48+Q48+T48+W48+Z48+AC48+AF48+AI48</f>
        <v>#VALUE!</v>
      </c>
      <c r="AQ48" s="80" t="e">
        <f t="shared" si="7"/>
        <v>#VALUE!</v>
      </c>
      <c r="AR48" s="77">
        <f t="shared" si="8"/>
        <v>36</v>
      </c>
      <c r="AS48" s="80" t="e">
        <f t="shared" si="9"/>
        <v>#VALUE!</v>
      </c>
      <c r="AT48" s="80" t="e">
        <f t="shared" si="10"/>
        <v>#VALUE!</v>
      </c>
    </row>
    <row r="49" spans="1:46" ht="36" customHeight="1" x14ac:dyDescent="0.25">
      <c r="A49" s="158" t="s">
        <v>29</v>
      </c>
      <c r="B49" s="15" t="s">
        <v>208</v>
      </c>
      <c r="C49" s="54">
        <v>5</v>
      </c>
      <c r="D49" s="54">
        <v>34</v>
      </c>
      <c r="E49" s="4">
        <f t="shared" si="23"/>
        <v>180</v>
      </c>
      <c r="F49" s="154">
        <f t="shared" si="24"/>
        <v>5</v>
      </c>
      <c r="G49" s="4">
        <v>72</v>
      </c>
      <c r="H49" s="65" t="s">
        <v>93</v>
      </c>
      <c r="I49" s="4">
        <v>108</v>
      </c>
      <c r="J49" s="4">
        <v>72</v>
      </c>
      <c r="K49" s="29">
        <v>72</v>
      </c>
      <c r="L49" s="29">
        <f t="shared" si="25"/>
        <v>0</v>
      </c>
      <c r="M49" s="29"/>
      <c r="N49" s="29"/>
      <c r="O49" s="4"/>
      <c r="P49" s="4"/>
      <c r="Q49" s="4"/>
      <c r="R49" s="4"/>
      <c r="S49" s="43">
        <v>24</v>
      </c>
      <c r="T49" s="43"/>
      <c r="U49" s="43">
        <v>36</v>
      </c>
      <c r="V49" s="43">
        <v>24</v>
      </c>
      <c r="W49" s="43"/>
      <c r="X49" s="43">
        <v>27</v>
      </c>
      <c r="Y49" s="43">
        <v>24</v>
      </c>
      <c r="Z49" s="43"/>
      <c r="AA49" s="43">
        <v>45</v>
      </c>
      <c r="AB49" s="43"/>
      <c r="AC49" s="43"/>
      <c r="AD49" s="43"/>
      <c r="AE49" s="43"/>
      <c r="AF49" s="43"/>
      <c r="AG49" s="43"/>
      <c r="AH49" s="43"/>
      <c r="AI49" s="43"/>
      <c r="AJ49" s="43"/>
      <c r="AK49" s="159" t="s">
        <v>209</v>
      </c>
      <c r="AL49" s="45">
        <f t="shared" si="12"/>
        <v>72</v>
      </c>
      <c r="AM49" s="39">
        <f t="shared" si="13"/>
        <v>0</v>
      </c>
      <c r="AN49" s="39">
        <f t="shared" si="14"/>
        <v>108</v>
      </c>
      <c r="AO49" s="80">
        <f t="shared" si="5"/>
        <v>72</v>
      </c>
      <c r="AP49" s="80">
        <f t="shared" si="6"/>
        <v>0</v>
      </c>
      <c r="AQ49" s="80">
        <f t="shared" si="7"/>
        <v>72</v>
      </c>
      <c r="AR49" s="77">
        <f t="shared" si="8"/>
        <v>108</v>
      </c>
      <c r="AS49" s="80">
        <f t="shared" si="9"/>
        <v>180</v>
      </c>
      <c r="AT49" s="80">
        <f t="shared" si="10"/>
        <v>0</v>
      </c>
    </row>
    <row r="50" spans="1:46" ht="36" customHeight="1" x14ac:dyDescent="0.25">
      <c r="A50" s="158" t="s">
        <v>30</v>
      </c>
      <c r="B50" s="15" t="s">
        <v>143</v>
      </c>
      <c r="C50" s="41"/>
      <c r="D50" s="55" t="s">
        <v>75</v>
      </c>
      <c r="E50" s="4">
        <f t="shared" si="23"/>
        <v>72</v>
      </c>
      <c r="F50" s="154">
        <f t="shared" si="24"/>
        <v>2</v>
      </c>
      <c r="G50" s="4">
        <v>36</v>
      </c>
      <c r="H50" s="65" t="s">
        <v>94</v>
      </c>
      <c r="I50" s="4">
        <v>36</v>
      </c>
      <c r="J50" s="30">
        <v>36</v>
      </c>
      <c r="K50" s="30">
        <v>18</v>
      </c>
      <c r="L50" s="29">
        <f t="shared" si="25"/>
        <v>18</v>
      </c>
      <c r="M50" s="29"/>
      <c r="N50" s="29"/>
      <c r="O50" s="4"/>
      <c r="P50" s="4"/>
      <c r="Q50" s="4"/>
      <c r="R50" s="4"/>
      <c r="S50" s="43"/>
      <c r="T50" s="43"/>
      <c r="U50" s="43"/>
      <c r="V50" s="43">
        <v>18</v>
      </c>
      <c r="W50" s="43">
        <v>18</v>
      </c>
      <c r="X50" s="43">
        <v>36</v>
      </c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159" t="s">
        <v>210</v>
      </c>
      <c r="AL50" s="45">
        <f t="shared" si="12"/>
        <v>18</v>
      </c>
      <c r="AM50" s="39">
        <f t="shared" si="13"/>
        <v>18</v>
      </c>
      <c r="AN50" s="39">
        <f t="shared" si="14"/>
        <v>36</v>
      </c>
      <c r="AO50" s="80">
        <f t="shared" si="5"/>
        <v>18</v>
      </c>
      <c r="AP50" s="80">
        <f t="shared" si="6"/>
        <v>18</v>
      </c>
      <c r="AQ50" s="80">
        <f t="shared" si="7"/>
        <v>36</v>
      </c>
      <c r="AR50" s="77">
        <f t="shared" si="8"/>
        <v>36</v>
      </c>
      <c r="AS50" s="80">
        <f t="shared" si="9"/>
        <v>72</v>
      </c>
      <c r="AT50" s="80">
        <f t="shared" si="10"/>
        <v>0</v>
      </c>
    </row>
    <row r="51" spans="1:46" s="2" customFormat="1" ht="36" customHeight="1" x14ac:dyDescent="0.25">
      <c r="A51" s="158" t="s">
        <v>31</v>
      </c>
      <c r="B51" s="17" t="s">
        <v>41</v>
      </c>
      <c r="C51" s="42"/>
      <c r="D51" s="48">
        <v>5</v>
      </c>
      <c r="E51" s="4">
        <f>I51+J51</f>
        <v>72</v>
      </c>
      <c r="F51" s="154">
        <f t="shared" si="24"/>
        <v>2</v>
      </c>
      <c r="G51" s="4">
        <v>36</v>
      </c>
      <c r="H51" s="65" t="s">
        <v>93</v>
      </c>
      <c r="I51" s="4">
        <v>36</v>
      </c>
      <c r="J51" s="4">
        <v>36</v>
      </c>
      <c r="K51" s="30">
        <v>28</v>
      </c>
      <c r="L51" s="29">
        <f t="shared" si="25"/>
        <v>8</v>
      </c>
      <c r="M51" s="29"/>
      <c r="N51" s="29"/>
      <c r="O51" s="4"/>
      <c r="P51" s="4"/>
      <c r="Q51" s="4"/>
      <c r="R51" s="4"/>
      <c r="S51" s="43"/>
      <c r="T51" s="43"/>
      <c r="U51" s="43"/>
      <c r="V51" s="43"/>
      <c r="W51" s="43"/>
      <c r="X51" s="43"/>
      <c r="Y51" s="43">
        <v>28</v>
      </c>
      <c r="Z51" s="43">
        <v>8</v>
      </c>
      <c r="AA51" s="43">
        <v>36</v>
      </c>
      <c r="AB51" s="43"/>
      <c r="AC51" s="43"/>
      <c r="AD51" s="43"/>
      <c r="AE51" s="43"/>
      <c r="AF51" s="43"/>
      <c r="AG51" s="43"/>
      <c r="AH51" s="43"/>
      <c r="AI51" s="43"/>
      <c r="AJ51" s="43"/>
      <c r="AK51" s="159" t="s">
        <v>211</v>
      </c>
      <c r="AL51" s="45">
        <f t="shared" si="12"/>
        <v>28</v>
      </c>
      <c r="AM51" s="39">
        <f t="shared" si="13"/>
        <v>8</v>
      </c>
      <c r="AN51" s="39">
        <f t="shared" si="14"/>
        <v>36</v>
      </c>
      <c r="AO51" s="80">
        <f t="shared" si="5"/>
        <v>28</v>
      </c>
      <c r="AP51" s="80">
        <f t="shared" si="6"/>
        <v>8</v>
      </c>
      <c r="AQ51" s="80">
        <f t="shared" si="7"/>
        <v>36</v>
      </c>
      <c r="AR51" s="77">
        <f t="shared" si="8"/>
        <v>36</v>
      </c>
      <c r="AS51" s="80">
        <f t="shared" si="9"/>
        <v>72</v>
      </c>
      <c r="AT51" s="80">
        <f t="shared" si="10"/>
        <v>0</v>
      </c>
    </row>
    <row r="52" spans="1:46" s="68" customFormat="1" ht="45" customHeight="1" x14ac:dyDescent="0.25">
      <c r="A52" s="165"/>
      <c r="B52" s="46" t="s">
        <v>88</v>
      </c>
      <c r="C52" s="70"/>
      <c r="D52" s="71"/>
      <c r="E52" s="72">
        <f>I52+J52</f>
        <v>1476</v>
      </c>
      <c r="F52" s="75">
        <f>E52/36</f>
        <v>41</v>
      </c>
      <c r="G52" s="38">
        <v>972</v>
      </c>
      <c r="H52" s="72"/>
      <c r="I52" s="38">
        <v>504</v>
      </c>
      <c r="J52" s="73">
        <v>972</v>
      </c>
      <c r="K52" s="73"/>
      <c r="L52" s="73"/>
      <c r="M52" s="73"/>
      <c r="N52" s="73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166"/>
      <c r="AL52" s="66"/>
      <c r="AM52" s="67"/>
      <c r="AN52" s="67"/>
      <c r="AO52" s="80">
        <f t="shared" si="5"/>
        <v>0</v>
      </c>
      <c r="AP52" s="80">
        <f t="shared" si="6"/>
        <v>0</v>
      </c>
      <c r="AQ52" s="80">
        <f t="shared" si="7"/>
        <v>0</v>
      </c>
      <c r="AR52" s="77">
        <f t="shared" si="8"/>
        <v>0</v>
      </c>
      <c r="AS52" s="80">
        <f t="shared" si="9"/>
        <v>0</v>
      </c>
      <c r="AT52" s="80">
        <f t="shared" si="10"/>
        <v>1476</v>
      </c>
    </row>
    <row r="53" spans="1:46" s="2" customFormat="1" ht="36" customHeight="1" x14ac:dyDescent="0.25">
      <c r="A53" s="158"/>
      <c r="B53" s="17"/>
      <c r="C53" s="42"/>
      <c r="D53" s="48"/>
      <c r="E53" s="4"/>
      <c r="F53" s="4"/>
      <c r="G53" s="4"/>
      <c r="H53" s="65"/>
      <c r="I53" s="4"/>
      <c r="J53" s="30"/>
      <c r="K53" s="30"/>
      <c r="L53" s="29"/>
      <c r="M53" s="29"/>
      <c r="N53" s="29"/>
      <c r="O53" s="4"/>
      <c r="P53" s="4"/>
      <c r="Q53" s="4"/>
      <c r="R53" s="4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159"/>
      <c r="AL53" s="45"/>
      <c r="AM53" s="39"/>
      <c r="AN53" s="39"/>
      <c r="AO53" s="80">
        <f t="shared" si="5"/>
        <v>0</v>
      </c>
      <c r="AP53" s="80">
        <f t="shared" si="6"/>
        <v>0</v>
      </c>
      <c r="AQ53" s="80">
        <f t="shared" si="7"/>
        <v>0</v>
      </c>
      <c r="AR53" s="77">
        <f t="shared" si="8"/>
        <v>0</v>
      </c>
      <c r="AS53" s="80">
        <f t="shared" si="9"/>
        <v>0</v>
      </c>
      <c r="AT53" s="80">
        <f t="shared" si="10"/>
        <v>0</v>
      </c>
    </row>
    <row r="54" spans="1:46" s="2" customFormat="1" ht="32.25" customHeight="1" x14ac:dyDescent="0.25">
      <c r="A54" s="16"/>
      <c r="B54" s="16" t="s">
        <v>89</v>
      </c>
      <c r="C54" s="16"/>
      <c r="D54" s="52"/>
      <c r="E54" s="148">
        <f>I54</f>
        <v>216</v>
      </c>
      <c r="F54" s="160">
        <f t="shared" ref="F54" si="27">E54/36</f>
        <v>6</v>
      </c>
      <c r="G54" s="148"/>
      <c r="H54" s="16"/>
      <c r="I54" s="148">
        <f>I55+I56</f>
        <v>216</v>
      </c>
      <c r="J54" s="16"/>
      <c r="K54" s="16"/>
      <c r="L54" s="33"/>
      <c r="M54" s="16"/>
      <c r="N54" s="16"/>
      <c r="O54" s="33"/>
      <c r="P54" s="16"/>
      <c r="Q54" s="16"/>
      <c r="R54" s="33"/>
      <c r="S54" s="16"/>
      <c r="T54" s="16"/>
      <c r="U54" s="33"/>
      <c r="V54" s="16"/>
      <c r="W54" s="16"/>
      <c r="X54" s="33"/>
      <c r="Y54" s="16"/>
      <c r="Z54" s="16"/>
      <c r="AA54" s="33"/>
      <c r="AB54" s="16"/>
      <c r="AC54" s="16"/>
      <c r="AD54" s="33"/>
      <c r="AE54" s="16"/>
      <c r="AF54" s="16"/>
      <c r="AG54" s="33"/>
      <c r="AH54" s="16"/>
      <c r="AI54" s="16"/>
      <c r="AJ54" s="16"/>
      <c r="AK54" s="36"/>
      <c r="AL54" s="45"/>
      <c r="AM54" s="39"/>
      <c r="AN54" s="39"/>
      <c r="AO54" s="80">
        <f t="shared" si="5"/>
        <v>0</v>
      </c>
      <c r="AP54" s="80">
        <f t="shared" si="6"/>
        <v>0</v>
      </c>
      <c r="AQ54" s="80">
        <f t="shared" si="7"/>
        <v>0</v>
      </c>
      <c r="AR54" s="77">
        <f t="shared" si="8"/>
        <v>0</v>
      </c>
      <c r="AS54" s="80">
        <f t="shared" si="9"/>
        <v>0</v>
      </c>
      <c r="AT54" s="80">
        <f t="shared" si="10"/>
        <v>216</v>
      </c>
    </row>
    <row r="55" spans="1:46" s="2" customFormat="1" ht="45" customHeight="1" x14ac:dyDescent="0.25">
      <c r="A55" s="161"/>
      <c r="B55" s="17" t="s">
        <v>212</v>
      </c>
      <c r="C55" s="15"/>
      <c r="D55" s="50">
        <v>4</v>
      </c>
      <c r="E55" s="4">
        <v>108</v>
      </c>
      <c r="F55" s="4"/>
      <c r="G55" s="4"/>
      <c r="H55" s="4" t="s">
        <v>123</v>
      </c>
      <c r="I55" s="4">
        <v>108</v>
      </c>
      <c r="J55" s="30"/>
      <c r="K55" s="30"/>
      <c r="L55" s="29"/>
      <c r="M55" s="29"/>
      <c r="N55" s="29"/>
      <c r="O55" s="4"/>
      <c r="P55" s="4"/>
      <c r="Q55" s="4"/>
      <c r="R55" s="4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167" t="s">
        <v>151</v>
      </c>
      <c r="AL55" s="45"/>
      <c r="AM55" s="39"/>
      <c r="AN55" s="39"/>
      <c r="AO55" s="80">
        <f t="shared" si="5"/>
        <v>0</v>
      </c>
      <c r="AP55" s="80">
        <f t="shared" si="6"/>
        <v>0</v>
      </c>
      <c r="AQ55" s="80">
        <f t="shared" si="7"/>
        <v>0</v>
      </c>
      <c r="AR55" s="77">
        <f t="shared" si="8"/>
        <v>0</v>
      </c>
      <c r="AS55" s="80">
        <f t="shared" si="9"/>
        <v>0</v>
      </c>
      <c r="AT55" s="80">
        <f t="shared" si="10"/>
        <v>108</v>
      </c>
    </row>
    <row r="56" spans="1:46" s="2" customFormat="1" ht="36" customHeight="1" x14ac:dyDescent="0.25">
      <c r="A56" s="161"/>
      <c r="B56" s="17" t="s">
        <v>122</v>
      </c>
      <c r="C56" s="15"/>
      <c r="D56" s="50">
        <v>6</v>
      </c>
      <c r="E56" s="4">
        <v>108</v>
      </c>
      <c r="F56" s="4"/>
      <c r="G56" s="4"/>
      <c r="H56" s="4" t="s">
        <v>123</v>
      </c>
      <c r="I56" s="4">
        <v>108</v>
      </c>
      <c r="J56" s="30"/>
      <c r="K56" s="30"/>
      <c r="L56" s="29"/>
      <c r="M56" s="29"/>
      <c r="N56" s="29"/>
      <c r="O56" s="4"/>
      <c r="P56" s="4"/>
      <c r="Q56" s="4"/>
      <c r="R56" s="4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167" t="s">
        <v>214</v>
      </c>
      <c r="AL56" s="45"/>
      <c r="AM56" s="39"/>
      <c r="AN56" s="39"/>
      <c r="AO56" s="80">
        <f t="shared" si="5"/>
        <v>0</v>
      </c>
      <c r="AP56" s="80">
        <f t="shared" si="6"/>
        <v>0</v>
      </c>
      <c r="AQ56" s="80">
        <f t="shared" si="7"/>
        <v>0</v>
      </c>
      <c r="AR56" s="77">
        <f t="shared" si="8"/>
        <v>0</v>
      </c>
      <c r="AS56" s="80">
        <f t="shared" si="9"/>
        <v>0</v>
      </c>
      <c r="AT56" s="80">
        <f t="shared" si="10"/>
        <v>108</v>
      </c>
    </row>
    <row r="57" spans="1:46" s="92" customFormat="1" ht="45" customHeight="1" x14ac:dyDescent="0.2">
      <c r="A57" s="93"/>
      <c r="B57" s="93" t="s">
        <v>78</v>
      </c>
      <c r="C57" s="93"/>
      <c r="D57" s="93"/>
      <c r="E57" s="148">
        <v>216</v>
      </c>
      <c r="F57" s="148">
        <f t="shared" ref="F57" si="28">E57/36</f>
        <v>6</v>
      </c>
      <c r="G57" s="148"/>
      <c r="H57" s="148"/>
      <c r="I57" s="148">
        <v>216</v>
      </c>
      <c r="J57" s="93"/>
      <c r="K57" s="93"/>
      <c r="L57" s="168"/>
      <c r="M57" s="93"/>
      <c r="N57" s="93"/>
      <c r="O57" s="168"/>
      <c r="P57" s="93"/>
      <c r="Q57" s="93"/>
      <c r="R57" s="168"/>
      <c r="S57" s="93"/>
      <c r="T57" s="93"/>
      <c r="U57" s="168"/>
      <c r="V57" s="93"/>
      <c r="W57" s="93"/>
      <c r="X57" s="168"/>
      <c r="Y57" s="93"/>
      <c r="Z57" s="93"/>
      <c r="AA57" s="168"/>
      <c r="AB57" s="93"/>
      <c r="AC57" s="93"/>
      <c r="AD57" s="168"/>
      <c r="AE57" s="93"/>
      <c r="AF57" s="93"/>
      <c r="AG57" s="168"/>
      <c r="AH57" s="93"/>
      <c r="AI57" s="93"/>
      <c r="AJ57" s="93"/>
      <c r="AK57" s="169" t="s">
        <v>150</v>
      </c>
      <c r="AL57" s="88"/>
      <c r="AM57" s="89"/>
      <c r="AN57" s="89"/>
      <c r="AO57" s="90">
        <f t="shared" si="5"/>
        <v>0</v>
      </c>
      <c r="AP57" s="90">
        <f t="shared" si="6"/>
        <v>0</v>
      </c>
      <c r="AQ57" s="90">
        <f t="shared" si="7"/>
        <v>0</v>
      </c>
      <c r="AR57" s="91">
        <f t="shared" si="8"/>
        <v>0</v>
      </c>
      <c r="AS57" s="90">
        <f t="shared" si="9"/>
        <v>0</v>
      </c>
      <c r="AT57" s="90">
        <f t="shared" si="10"/>
        <v>216</v>
      </c>
    </row>
    <row r="58" spans="1:46" s="2" customFormat="1" ht="45" customHeight="1" x14ac:dyDescent="0.25">
      <c r="A58" s="161"/>
      <c r="B58" s="17" t="s">
        <v>79</v>
      </c>
      <c r="C58" s="48">
        <v>8</v>
      </c>
      <c r="D58" s="40"/>
      <c r="E58" s="4"/>
      <c r="F58" s="4"/>
      <c r="G58" s="4"/>
      <c r="H58" s="4" t="s">
        <v>123</v>
      </c>
      <c r="I58" s="4"/>
      <c r="J58" s="30"/>
      <c r="K58" s="30"/>
      <c r="L58" s="29"/>
      <c r="M58" s="29"/>
      <c r="N58" s="29"/>
      <c r="O58" s="4"/>
      <c r="P58" s="4"/>
      <c r="Q58" s="4"/>
      <c r="R58" s="4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170"/>
      <c r="AL58" s="45"/>
      <c r="AM58" s="39"/>
      <c r="AN58" s="39"/>
      <c r="AO58" s="80">
        <f t="shared" si="5"/>
        <v>0</v>
      </c>
      <c r="AP58" s="80">
        <f t="shared" si="6"/>
        <v>0</v>
      </c>
      <c r="AQ58" s="80">
        <f t="shared" si="7"/>
        <v>0</v>
      </c>
      <c r="AR58" s="77">
        <f t="shared" si="8"/>
        <v>0</v>
      </c>
      <c r="AS58" s="80">
        <f t="shared" si="9"/>
        <v>0</v>
      </c>
      <c r="AT58" s="80">
        <f t="shared" si="10"/>
        <v>0</v>
      </c>
    </row>
    <row r="59" spans="1:46" s="2" customFormat="1" ht="45" customHeight="1" x14ac:dyDescent="0.25">
      <c r="A59" s="161"/>
      <c r="B59" s="17" t="s">
        <v>100</v>
      </c>
      <c r="C59" s="48">
        <v>8</v>
      </c>
      <c r="D59" s="40"/>
      <c r="E59" s="4"/>
      <c r="F59" s="4"/>
      <c r="G59" s="4"/>
      <c r="H59" s="4" t="s">
        <v>123</v>
      </c>
      <c r="I59" s="4"/>
      <c r="J59" s="30"/>
      <c r="K59" s="30"/>
      <c r="L59" s="29"/>
      <c r="M59" s="29"/>
      <c r="N59" s="29"/>
      <c r="O59" s="4"/>
      <c r="P59" s="4"/>
      <c r="Q59" s="4"/>
      <c r="R59" s="4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170"/>
      <c r="AL59" s="45"/>
      <c r="AM59" s="39"/>
      <c r="AN59" s="39"/>
      <c r="AO59" s="80">
        <f t="shared" si="5"/>
        <v>0</v>
      </c>
      <c r="AP59" s="80">
        <f t="shared" si="6"/>
        <v>0</v>
      </c>
      <c r="AQ59" s="80">
        <f t="shared" si="7"/>
        <v>0</v>
      </c>
      <c r="AR59" s="77">
        <f t="shared" si="8"/>
        <v>0</v>
      </c>
      <c r="AS59" s="80">
        <f t="shared" si="9"/>
        <v>0</v>
      </c>
      <c r="AT59" s="80">
        <f t="shared" si="10"/>
        <v>0</v>
      </c>
    </row>
    <row r="60" spans="1:46" s="2" customFormat="1" ht="36" customHeight="1" x14ac:dyDescent="0.25">
      <c r="A60" s="161"/>
      <c r="B60" s="17" t="s">
        <v>80</v>
      </c>
      <c r="C60" s="48">
        <v>8</v>
      </c>
      <c r="D60" s="40"/>
      <c r="E60" s="4"/>
      <c r="F60" s="4"/>
      <c r="G60" s="4"/>
      <c r="H60" s="4" t="s">
        <v>123</v>
      </c>
      <c r="I60" s="4"/>
      <c r="J60" s="30"/>
      <c r="K60" s="30"/>
      <c r="L60" s="29"/>
      <c r="M60" s="29"/>
      <c r="N60" s="29"/>
      <c r="O60" s="4"/>
      <c r="P60" s="4"/>
      <c r="Q60" s="4"/>
      <c r="R60" s="4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164"/>
      <c r="AL60" s="45"/>
      <c r="AM60" s="39"/>
      <c r="AN60" s="39"/>
      <c r="AO60" s="80">
        <f t="shared" si="5"/>
        <v>0</v>
      </c>
      <c r="AP60" s="80">
        <f t="shared" si="6"/>
        <v>0</v>
      </c>
      <c r="AQ60" s="80">
        <f t="shared" si="7"/>
        <v>0</v>
      </c>
      <c r="AR60" s="77">
        <f t="shared" si="8"/>
        <v>0</v>
      </c>
      <c r="AS60" s="80">
        <f t="shared" si="9"/>
        <v>0</v>
      </c>
      <c r="AT60" s="80">
        <f t="shared" si="10"/>
        <v>0</v>
      </c>
    </row>
    <row r="61" spans="1:46" ht="36" customHeight="1" x14ac:dyDescent="0.3">
      <c r="A61" s="171"/>
      <c r="B61" s="18" t="s">
        <v>2</v>
      </c>
      <c r="C61" s="18"/>
      <c r="D61" s="18"/>
      <c r="E61" s="21">
        <f t="shared" ref="E61:J61" si="29">E57+E54+E28+E25+E9</f>
        <v>8640</v>
      </c>
      <c r="F61" s="74">
        <f t="shared" si="29"/>
        <v>240</v>
      </c>
      <c r="G61" s="74">
        <f t="shared" si="29"/>
        <v>4968</v>
      </c>
      <c r="H61" s="74">
        <f t="shared" si="29"/>
        <v>0</v>
      </c>
      <c r="I61" s="74">
        <f t="shared" si="29"/>
        <v>3672</v>
      </c>
      <c r="J61" s="74">
        <f t="shared" si="29"/>
        <v>4968</v>
      </c>
      <c r="K61" s="74"/>
      <c r="L61" s="74"/>
      <c r="M61" s="21">
        <f t="shared" ref="M61:AJ61" si="30">SUM(M11:M60)</f>
        <v>318</v>
      </c>
      <c r="N61" s="21">
        <f t="shared" si="30"/>
        <v>228</v>
      </c>
      <c r="O61" s="21">
        <f t="shared" si="30"/>
        <v>287</v>
      </c>
      <c r="P61" s="21">
        <f t="shared" si="30"/>
        <v>282</v>
      </c>
      <c r="Q61" s="21">
        <f t="shared" si="30"/>
        <v>284</v>
      </c>
      <c r="R61" s="21">
        <f t="shared" si="30"/>
        <v>337</v>
      </c>
      <c r="S61" s="21">
        <f t="shared" si="30"/>
        <v>170</v>
      </c>
      <c r="T61" s="21">
        <f t="shared" si="30"/>
        <v>392</v>
      </c>
      <c r="U61" s="21">
        <f t="shared" si="30"/>
        <v>315</v>
      </c>
      <c r="V61" s="21">
        <f t="shared" si="30"/>
        <v>210</v>
      </c>
      <c r="W61" s="21">
        <f t="shared" si="30"/>
        <v>306</v>
      </c>
      <c r="X61" s="21">
        <f t="shared" si="30"/>
        <v>324</v>
      </c>
      <c r="Y61" s="21">
        <f t="shared" si="30"/>
        <v>306</v>
      </c>
      <c r="Z61" s="21">
        <f t="shared" si="30"/>
        <v>210</v>
      </c>
      <c r="AA61" s="21">
        <f t="shared" si="30"/>
        <v>448</v>
      </c>
      <c r="AB61" s="21">
        <f t="shared" si="30"/>
        <v>230</v>
      </c>
      <c r="AC61" s="21">
        <f t="shared" si="30"/>
        <v>280</v>
      </c>
      <c r="AD61" s="21">
        <f t="shared" si="30"/>
        <v>452</v>
      </c>
      <c r="AE61" s="21">
        <f t="shared" si="30"/>
        <v>268</v>
      </c>
      <c r="AF61" s="21">
        <f t="shared" si="30"/>
        <v>146</v>
      </c>
      <c r="AG61" s="21">
        <f t="shared" si="30"/>
        <v>308</v>
      </c>
      <c r="AH61" s="21">
        <f t="shared" si="30"/>
        <v>248</v>
      </c>
      <c r="AI61" s="21">
        <f t="shared" si="30"/>
        <v>118</v>
      </c>
      <c r="AJ61" s="21">
        <f t="shared" si="30"/>
        <v>265</v>
      </c>
      <c r="AK61" s="36"/>
      <c r="AL61" s="45"/>
      <c r="AM61" s="39"/>
      <c r="AN61" s="39"/>
    </row>
    <row r="62" spans="1:46" ht="36" customHeight="1" x14ac:dyDescent="0.25">
      <c r="A62" s="61"/>
      <c r="B62" s="17" t="s">
        <v>0</v>
      </c>
      <c r="C62" s="48">
        <f>SUM(M62:AJ62)</f>
        <v>21</v>
      </c>
      <c r="D62" s="19"/>
      <c r="E62" s="5"/>
      <c r="F62" s="5"/>
      <c r="G62" s="5"/>
      <c r="H62" s="5"/>
      <c r="I62" s="5"/>
      <c r="J62" s="29"/>
      <c r="K62" s="29"/>
      <c r="L62" s="29"/>
      <c r="M62" s="29"/>
      <c r="N62" s="29"/>
      <c r="O62" s="29">
        <v>1</v>
      </c>
      <c r="P62" s="30"/>
      <c r="Q62" s="30"/>
      <c r="R62" s="29">
        <v>3</v>
      </c>
      <c r="S62" s="30"/>
      <c r="T62" s="30"/>
      <c r="U62" s="30">
        <v>2</v>
      </c>
      <c r="V62" s="30"/>
      <c r="W62" s="30"/>
      <c r="X62" s="30">
        <v>2</v>
      </c>
      <c r="Y62" s="30"/>
      <c r="Z62" s="30"/>
      <c r="AA62" s="29">
        <v>3</v>
      </c>
      <c r="AB62" s="30"/>
      <c r="AC62" s="30"/>
      <c r="AD62" s="30">
        <v>4</v>
      </c>
      <c r="AE62" s="30"/>
      <c r="AF62" s="30"/>
      <c r="AG62" s="30">
        <v>2</v>
      </c>
      <c r="AH62" s="30"/>
      <c r="AI62" s="30"/>
      <c r="AJ62" s="30">
        <v>4</v>
      </c>
      <c r="AK62" s="214"/>
      <c r="AL62" s="45"/>
      <c r="AM62" s="39"/>
      <c r="AN62" s="39"/>
    </row>
    <row r="63" spans="1:46" ht="36" customHeight="1" x14ac:dyDescent="0.25">
      <c r="A63" s="61"/>
      <c r="B63" s="17" t="s">
        <v>1</v>
      </c>
      <c r="C63" s="48"/>
      <c r="D63" s="48">
        <f>SUM(M63:AJ63)</f>
        <v>57</v>
      </c>
      <c r="E63" s="5"/>
      <c r="F63" s="5"/>
      <c r="G63" s="5"/>
      <c r="H63" s="5"/>
      <c r="I63" s="5"/>
      <c r="J63" s="29"/>
      <c r="K63" s="29"/>
      <c r="L63" s="29"/>
      <c r="M63" s="29"/>
      <c r="N63" s="29"/>
      <c r="O63" s="29">
        <v>8</v>
      </c>
      <c r="P63" s="30"/>
      <c r="Q63" s="30"/>
      <c r="R63" s="29">
        <v>7</v>
      </c>
      <c r="S63" s="30"/>
      <c r="T63" s="30"/>
      <c r="U63" s="30">
        <v>7</v>
      </c>
      <c r="V63" s="30"/>
      <c r="W63" s="30"/>
      <c r="X63" s="30">
        <v>9</v>
      </c>
      <c r="Y63" s="30"/>
      <c r="Z63" s="30"/>
      <c r="AA63" s="29">
        <v>9</v>
      </c>
      <c r="AB63" s="30"/>
      <c r="AC63" s="30"/>
      <c r="AD63" s="30">
        <v>9</v>
      </c>
      <c r="AE63" s="30"/>
      <c r="AF63" s="30"/>
      <c r="AG63" s="30">
        <v>6</v>
      </c>
      <c r="AH63" s="30"/>
      <c r="AI63" s="30"/>
      <c r="AJ63" s="30">
        <v>2</v>
      </c>
      <c r="AK63" s="214"/>
      <c r="AL63" s="45"/>
      <c r="AM63" s="39"/>
      <c r="AN63" s="39"/>
    </row>
    <row r="64" spans="1:46" ht="36" customHeight="1" x14ac:dyDescent="0.25">
      <c r="A64" s="61"/>
      <c r="B64" s="17" t="s">
        <v>44</v>
      </c>
      <c r="C64" s="48">
        <f>SUM(M64:AJ64)</f>
        <v>2</v>
      </c>
      <c r="D64" s="48"/>
      <c r="E64" s="5"/>
      <c r="F64" s="5"/>
      <c r="G64" s="5"/>
      <c r="H64" s="5"/>
      <c r="I64" s="5"/>
      <c r="J64" s="29"/>
      <c r="K64" s="29"/>
      <c r="L64" s="29"/>
      <c r="M64" s="29"/>
      <c r="N64" s="29"/>
      <c r="O64" s="29"/>
      <c r="P64" s="30"/>
      <c r="Q64" s="30"/>
      <c r="R64" s="29"/>
      <c r="S64" s="30"/>
      <c r="T64" s="30"/>
      <c r="U64" s="30"/>
      <c r="V64" s="30"/>
      <c r="W64" s="30"/>
      <c r="X64" s="30">
        <v>1</v>
      </c>
      <c r="Y64" s="30"/>
      <c r="Z64" s="30"/>
      <c r="AA64" s="29"/>
      <c r="AB64" s="30"/>
      <c r="AC64" s="30"/>
      <c r="AD64" s="30">
        <v>1</v>
      </c>
      <c r="AE64" s="30"/>
      <c r="AF64" s="30"/>
      <c r="AG64" s="30"/>
      <c r="AH64" s="30"/>
      <c r="AI64" s="30"/>
      <c r="AJ64" s="30"/>
      <c r="AK64" s="214"/>
      <c r="AL64" s="45"/>
      <c r="AM64" s="39"/>
      <c r="AN64" s="39"/>
    </row>
    <row r="65" spans="1:40" s="8" customFormat="1" ht="27" customHeight="1" x14ac:dyDescent="0.25">
      <c r="A65" s="81"/>
      <c r="B65" s="82"/>
      <c r="C65" s="83"/>
      <c r="D65" s="83"/>
      <c r="E65" s="84"/>
      <c r="F65" s="84"/>
      <c r="G65" s="84"/>
      <c r="H65" s="84"/>
      <c r="I65" s="84"/>
      <c r="J65" s="85"/>
      <c r="K65" s="85"/>
      <c r="L65" s="85"/>
      <c r="M65" s="85"/>
      <c r="N65" s="85"/>
      <c r="O65" s="85"/>
      <c r="P65" s="86"/>
      <c r="Q65" s="86"/>
      <c r="R65" s="85"/>
      <c r="S65" s="86"/>
      <c r="T65" s="86"/>
      <c r="U65" s="86"/>
      <c r="V65" s="86"/>
      <c r="W65" s="86"/>
      <c r="X65" s="86"/>
      <c r="Y65" s="86"/>
      <c r="Z65" s="86"/>
      <c r="AA65" s="85"/>
      <c r="AB65" s="86"/>
      <c r="AC65" s="86"/>
      <c r="AD65" s="86"/>
      <c r="AE65" s="86"/>
      <c r="AF65" s="86"/>
      <c r="AG65" s="86"/>
      <c r="AH65" s="86"/>
      <c r="AI65" s="86"/>
      <c r="AJ65" s="86"/>
      <c r="AK65" s="87"/>
      <c r="AL65" s="45"/>
      <c r="AM65" s="39"/>
      <c r="AN65" s="39"/>
    </row>
    <row r="66" spans="1:40" s="78" customFormat="1" ht="27" customHeight="1" x14ac:dyDescent="0.25">
      <c r="A66" s="94"/>
      <c r="B66" s="95"/>
      <c r="C66" s="96"/>
      <c r="D66" s="96"/>
      <c r="E66" s="97"/>
      <c r="F66" s="97"/>
      <c r="G66" s="97"/>
      <c r="H66" s="98"/>
      <c r="I66" s="99" t="s">
        <v>129</v>
      </c>
      <c r="J66" s="100"/>
      <c r="K66" s="100"/>
      <c r="L66" s="100"/>
      <c r="M66" s="100"/>
      <c r="N66" s="101">
        <f>M61+N61</f>
        <v>546</v>
      </c>
      <c r="O66" s="100"/>
      <c r="P66" s="102"/>
      <c r="Q66" s="101">
        <f>P61+Q61</f>
        <v>566</v>
      </c>
      <c r="R66" s="100"/>
      <c r="S66" s="102"/>
      <c r="T66" s="101">
        <f>S61+T61</f>
        <v>562</v>
      </c>
      <c r="U66" s="102"/>
      <c r="V66" s="102"/>
      <c r="W66" s="101">
        <f>V61+W61</f>
        <v>516</v>
      </c>
      <c r="X66" s="102"/>
      <c r="Y66" s="102"/>
      <c r="Z66" s="101">
        <f>Y61+Z61</f>
        <v>516</v>
      </c>
      <c r="AA66" s="100"/>
      <c r="AB66" s="102"/>
      <c r="AC66" s="101">
        <f>AB61+AC61</f>
        <v>510</v>
      </c>
      <c r="AD66" s="102"/>
      <c r="AE66" s="102"/>
      <c r="AF66" s="101">
        <f>AE61+AF61</f>
        <v>414</v>
      </c>
      <c r="AG66" s="102"/>
      <c r="AH66" s="102"/>
      <c r="AI66" s="101">
        <f>AH61+AI61</f>
        <v>366</v>
      </c>
      <c r="AJ66" s="102"/>
      <c r="AK66" s="103"/>
      <c r="AL66" s="104"/>
      <c r="AM66" s="77"/>
      <c r="AN66" s="77"/>
    </row>
    <row r="67" spans="1:40" s="108" customFormat="1" ht="30" customHeight="1" x14ac:dyDescent="0.3">
      <c r="A67" s="105"/>
      <c r="B67" s="105"/>
      <c r="C67" s="105"/>
      <c r="D67" s="105"/>
      <c r="E67" s="105"/>
      <c r="F67" s="105"/>
      <c r="G67" s="105" t="s">
        <v>140</v>
      </c>
      <c r="H67" s="105"/>
      <c r="I67" s="105"/>
      <c r="J67" s="106"/>
      <c r="K67" s="106"/>
      <c r="L67" s="106"/>
      <c r="M67" s="106"/>
      <c r="N67" s="107">
        <f>M61+N61+O61</f>
        <v>833</v>
      </c>
      <c r="Q67" s="107">
        <f>P61+Q61+R61</f>
        <v>903</v>
      </c>
      <c r="T67" s="107">
        <f>S61+T61+U61</f>
        <v>877</v>
      </c>
      <c r="W67" s="107">
        <f>V61+W61+X61</f>
        <v>840</v>
      </c>
      <c r="Z67" s="107">
        <f>Y61+Z61+AA61</f>
        <v>964</v>
      </c>
      <c r="AC67" s="107">
        <f>AB61+AC61+AD61</f>
        <v>962</v>
      </c>
      <c r="AF67" s="107">
        <f>AE61+AF61+AG61</f>
        <v>722</v>
      </c>
      <c r="AI67" s="107">
        <f>AH61+AI61+AJ61</f>
        <v>631</v>
      </c>
      <c r="AL67" s="104"/>
      <c r="AM67" s="77"/>
      <c r="AN67" s="77"/>
    </row>
    <row r="68" spans="1:40" s="108" customFormat="1" ht="30" customHeight="1" x14ac:dyDescent="0.3">
      <c r="A68" s="105"/>
      <c r="B68" s="105"/>
      <c r="C68" s="105"/>
      <c r="D68" s="105"/>
      <c r="E68" s="105"/>
      <c r="F68" s="105"/>
      <c r="G68" s="105" t="s">
        <v>141</v>
      </c>
      <c r="H68" s="105"/>
      <c r="I68" s="105"/>
      <c r="J68" s="106"/>
      <c r="K68" s="106"/>
      <c r="L68" s="106"/>
      <c r="M68" s="106"/>
      <c r="N68" s="106">
        <f>N67/18</f>
        <v>46.277777777777779</v>
      </c>
      <c r="Q68" s="106">
        <f>Q67/18</f>
        <v>50.166666666666664</v>
      </c>
      <c r="T68" s="106">
        <f>T67/18</f>
        <v>48.722222222222221</v>
      </c>
      <c r="W68" s="106">
        <f>W67/18</f>
        <v>46.666666666666664</v>
      </c>
      <c r="Z68" s="106">
        <f>Z67/18</f>
        <v>53.555555555555557</v>
      </c>
      <c r="AC68" s="106">
        <f>AC67/18</f>
        <v>53.444444444444443</v>
      </c>
      <c r="AF68" s="106">
        <f>AF67/18</f>
        <v>40.111111111111114</v>
      </c>
      <c r="AI68" s="106">
        <f>AI67/12</f>
        <v>52.583333333333336</v>
      </c>
      <c r="AL68" s="104"/>
      <c r="AM68" s="77"/>
      <c r="AN68" s="77"/>
    </row>
    <row r="69" spans="1:40" s="108" customFormat="1" ht="30" customHeight="1" x14ac:dyDescent="0.3">
      <c r="A69" s="105"/>
      <c r="B69" s="105"/>
      <c r="C69" s="105"/>
      <c r="D69" s="105"/>
      <c r="E69" s="105"/>
      <c r="F69" s="105"/>
      <c r="G69" s="105" t="s">
        <v>142</v>
      </c>
      <c r="H69" s="105"/>
      <c r="I69" s="105"/>
      <c r="J69" s="106"/>
      <c r="K69" s="106"/>
      <c r="L69" s="106"/>
      <c r="M69" s="106"/>
      <c r="N69" s="106">
        <f>N66/18</f>
        <v>30.333333333333332</v>
      </c>
      <c r="Q69" s="106">
        <f>Q66/18</f>
        <v>31.444444444444443</v>
      </c>
      <c r="T69" s="106">
        <f>T66/18</f>
        <v>31.222222222222221</v>
      </c>
      <c r="W69" s="106">
        <f>W66/18</f>
        <v>28.666666666666668</v>
      </c>
      <c r="Z69" s="106">
        <f>Z66/18</f>
        <v>28.666666666666668</v>
      </c>
      <c r="AC69" s="106">
        <f>AC66/18</f>
        <v>28.333333333333332</v>
      </c>
      <c r="AF69" s="106">
        <f>AF66/18</f>
        <v>23</v>
      </c>
      <c r="AI69" s="106">
        <f>AI66/12</f>
        <v>30.5</v>
      </c>
      <c r="AL69" s="104"/>
      <c r="AM69" s="77"/>
      <c r="AN69" s="77"/>
    </row>
    <row r="70" spans="1:40" s="108" customFormat="1" ht="30" customHeight="1" x14ac:dyDescent="0.3">
      <c r="A70" s="105"/>
      <c r="B70" s="105"/>
      <c r="C70" s="105"/>
      <c r="D70" s="105"/>
      <c r="E70" s="105"/>
      <c r="F70" s="105"/>
      <c r="G70" s="105"/>
      <c r="H70" s="105"/>
      <c r="I70" s="105"/>
      <c r="J70" s="106"/>
      <c r="K70" s="106"/>
      <c r="L70" s="106"/>
      <c r="M70" s="106"/>
      <c r="N70" s="106"/>
      <c r="AL70" s="104"/>
      <c r="AM70" s="77"/>
      <c r="AN70" s="77"/>
    </row>
    <row r="71" spans="1:40" s="108" customFormat="1" ht="30" customHeight="1" x14ac:dyDescent="0.35">
      <c r="A71" s="105"/>
      <c r="B71" s="109" t="s">
        <v>124</v>
      </c>
      <c r="C71" s="109"/>
      <c r="D71" s="109"/>
      <c r="E71" s="109"/>
      <c r="F71" s="109"/>
      <c r="G71" s="109"/>
      <c r="H71" s="109"/>
      <c r="I71" s="105"/>
      <c r="J71" s="106"/>
      <c r="K71" s="106"/>
      <c r="L71" s="106"/>
      <c r="M71" s="106"/>
      <c r="N71" s="106"/>
    </row>
    <row r="72" spans="1:40" s="108" customFormat="1" ht="30" customHeight="1" x14ac:dyDescent="0.35">
      <c r="A72" s="105"/>
      <c r="B72" s="109" t="s">
        <v>130</v>
      </c>
      <c r="C72" s="109"/>
      <c r="D72" s="109"/>
      <c r="E72" s="109"/>
      <c r="F72" s="109"/>
      <c r="G72" s="109"/>
      <c r="H72" s="109"/>
      <c r="I72" s="105"/>
      <c r="J72" s="106"/>
      <c r="K72" s="106"/>
      <c r="L72" s="106"/>
      <c r="M72" s="106"/>
      <c r="N72" s="106"/>
    </row>
    <row r="73" spans="1:40" s="78" customFormat="1" ht="37.5" customHeight="1" x14ac:dyDescent="0.4">
      <c r="A73" s="110"/>
      <c r="B73" s="109" t="s">
        <v>125</v>
      </c>
      <c r="C73" s="111"/>
      <c r="D73" s="109"/>
      <c r="E73" s="111"/>
      <c r="F73" s="111"/>
      <c r="G73" s="111"/>
      <c r="H73" s="111"/>
      <c r="I73" s="110"/>
      <c r="J73" s="112"/>
      <c r="K73" s="112"/>
      <c r="L73" s="112"/>
      <c r="M73" s="112"/>
      <c r="N73" s="112"/>
    </row>
    <row r="74" spans="1:40" s="78" customFormat="1" ht="37.5" customHeight="1" x14ac:dyDescent="0.4">
      <c r="A74" s="110"/>
      <c r="B74" s="109" t="s">
        <v>126</v>
      </c>
      <c r="C74" s="111"/>
      <c r="D74" s="109"/>
      <c r="E74" s="111"/>
      <c r="F74" s="111"/>
      <c r="G74" s="111"/>
      <c r="H74" s="111"/>
      <c r="I74" s="110"/>
      <c r="J74" s="112"/>
      <c r="K74" s="112"/>
      <c r="L74" s="112"/>
      <c r="M74" s="112"/>
      <c r="N74" s="112"/>
    </row>
    <row r="75" spans="1:40" s="78" customFormat="1" ht="27.75" x14ac:dyDescent="0.4">
      <c r="A75" s="110"/>
      <c r="B75" s="111" t="s">
        <v>127</v>
      </c>
      <c r="C75" s="111"/>
      <c r="D75" s="111"/>
      <c r="E75" s="111"/>
      <c r="F75" s="111"/>
      <c r="G75" s="111"/>
      <c r="H75" s="111"/>
      <c r="I75" s="110"/>
      <c r="J75" s="112"/>
      <c r="K75" s="112"/>
      <c r="L75" s="112"/>
      <c r="M75" s="112"/>
      <c r="N75" s="112"/>
    </row>
    <row r="76" spans="1:40" s="78" customFormat="1" ht="27.75" x14ac:dyDescent="0.4">
      <c r="A76" s="110"/>
      <c r="B76" s="111" t="s">
        <v>128</v>
      </c>
      <c r="C76" s="111"/>
      <c r="D76" s="111"/>
      <c r="E76" s="111"/>
      <c r="F76" s="111"/>
      <c r="G76" s="111"/>
      <c r="H76" s="111"/>
      <c r="I76" s="110"/>
      <c r="J76" s="112"/>
      <c r="K76" s="112"/>
      <c r="L76" s="112"/>
      <c r="M76" s="112"/>
      <c r="N76" s="112"/>
    </row>
    <row r="77" spans="1:40" s="78" customFormat="1" x14ac:dyDescent="0.2">
      <c r="A77" s="110"/>
      <c r="B77" s="110"/>
      <c r="C77" s="110"/>
      <c r="D77" s="110"/>
      <c r="E77" s="110"/>
      <c r="F77" s="110"/>
      <c r="G77" s="110"/>
      <c r="H77" s="110"/>
      <c r="I77" s="110"/>
      <c r="J77" s="112"/>
      <c r="K77" s="112"/>
      <c r="L77" s="112"/>
      <c r="M77" s="112"/>
      <c r="N77" s="112"/>
    </row>
    <row r="78" spans="1:40" s="78" customFormat="1" x14ac:dyDescent="0.2">
      <c r="A78" s="110"/>
      <c r="B78" s="110"/>
      <c r="C78" s="110"/>
      <c r="D78" s="110"/>
      <c r="E78" s="110"/>
      <c r="F78" s="110"/>
      <c r="G78" s="110"/>
      <c r="H78" s="110"/>
      <c r="I78" s="110"/>
      <c r="J78" s="112"/>
      <c r="K78" s="112"/>
      <c r="L78" s="112"/>
      <c r="M78" s="112"/>
      <c r="N78" s="112"/>
    </row>
    <row r="79" spans="1:40" s="78" customFormat="1" ht="23.25" x14ac:dyDescent="0.35">
      <c r="A79" s="110"/>
      <c r="B79" s="113">
        <v>43824</v>
      </c>
      <c r="C79" s="110"/>
      <c r="D79" s="110"/>
      <c r="E79" s="110"/>
      <c r="F79" s="110"/>
      <c r="G79" s="110"/>
      <c r="H79" s="110"/>
      <c r="I79" s="110"/>
      <c r="J79" s="112"/>
      <c r="K79" s="112"/>
      <c r="L79" s="112"/>
      <c r="M79" s="112"/>
      <c r="N79" s="112"/>
    </row>
    <row r="80" spans="1:40" s="78" customFormat="1" ht="23.25" x14ac:dyDescent="0.35">
      <c r="A80" s="110" t="s">
        <v>148</v>
      </c>
      <c r="B80" s="114"/>
      <c r="C80" s="110"/>
      <c r="D80" s="110"/>
      <c r="E80" s="110"/>
      <c r="F80" s="110"/>
      <c r="G80" s="110"/>
      <c r="H80" s="110"/>
      <c r="I80" s="110"/>
      <c r="J80" s="112"/>
      <c r="K80" s="112"/>
      <c r="L80" s="112"/>
      <c r="M80" s="112"/>
      <c r="N80" s="112"/>
    </row>
    <row r="81" spans="1:14" s="78" customFormat="1" ht="23.25" x14ac:dyDescent="0.35">
      <c r="A81" s="110" t="s">
        <v>145</v>
      </c>
      <c r="B81" s="114"/>
      <c r="C81" s="110"/>
      <c r="D81" s="110"/>
      <c r="E81" s="110"/>
      <c r="F81" s="110"/>
      <c r="G81" s="110"/>
      <c r="H81" s="110"/>
      <c r="I81" s="110"/>
      <c r="J81" s="112"/>
      <c r="K81" s="112"/>
      <c r="L81" s="112"/>
      <c r="M81" s="112"/>
      <c r="N81" s="112"/>
    </row>
    <row r="82" spans="1:14" s="78" customFormat="1" ht="23.25" x14ac:dyDescent="0.35">
      <c r="A82" s="114" t="s">
        <v>146</v>
      </c>
      <c r="B82" s="114"/>
      <c r="C82" s="110"/>
      <c r="D82" s="110"/>
      <c r="E82" s="110"/>
      <c r="F82" s="110"/>
      <c r="G82" s="110"/>
      <c r="H82" s="110"/>
      <c r="I82" s="110"/>
      <c r="J82" s="112"/>
      <c r="K82" s="112"/>
      <c r="L82" s="112"/>
      <c r="M82" s="112"/>
      <c r="N82" s="112"/>
    </row>
    <row r="83" spans="1:14" s="78" customFormat="1" x14ac:dyDescent="0.2">
      <c r="A83" s="110" t="s">
        <v>147</v>
      </c>
      <c r="B83" s="110"/>
      <c r="C83" s="110"/>
      <c r="D83" s="110"/>
      <c r="E83" s="110"/>
      <c r="F83" s="110"/>
      <c r="G83" s="110"/>
      <c r="H83" s="110"/>
      <c r="I83" s="110"/>
      <c r="J83" s="112"/>
      <c r="K83" s="112"/>
      <c r="L83" s="112"/>
      <c r="M83" s="112"/>
      <c r="N83" s="112"/>
    </row>
    <row r="84" spans="1:14" s="78" customFormat="1" x14ac:dyDescent="0.2">
      <c r="A84" s="110"/>
      <c r="B84" s="110"/>
      <c r="C84" s="110"/>
      <c r="D84" s="110"/>
      <c r="E84" s="110"/>
      <c r="F84" s="110"/>
      <c r="G84" s="110"/>
      <c r="H84" s="110"/>
      <c r="I84" s="110"/>
      <c r="J84" s="112"/>
      <c r="K84" s="112"/>
      <c r="L84" s="112"/>
      <c r="M84" s="112"/>
      <c r="N84" s="112"/>
    </row>
  </sheetData>
  <mergeCells count="39">
    <mergeCell ref="A2:AK2"/>
    <mergeCell ref="A1:AK1"/>
    <mergeCell ref="P6:R6"/>
    <mergeCell ref="G4:G7"/>
    <mergeCell ref="H4:H7"/>
    <mergeCell ref="AE6:AG6"/>
    <mergeCell ref="AH6:AJ6"/>
    <mergeCell ref="S4:U4"/>
    <mergeCell ref="P4:R4"/>
    <mergeCell ref="A3:A7"/>
    <mergeCell ref="B3:B7"/>
    <mergeCell ref="C3:C7"/>
    <mergeCell ref="D3:D7"/>
    <mergeCell ref="M6:O6"/>
    <mergeCell ref="E3:L3"/>
    <mergeCell ref="M4:O4"/>
    <mergeCell ref="J4:L5"/>
    <mergeCell ref="K6:K7"/>
    <mergeCell ref="L6:L7"/>
    <mergeCell ref="E4:E7"/>
    <mergeCell ref="I4:I7"/>
    <mergeCell ref="J6:J7"/>
    <mergeCell ref="F4:F7"/>
    <mergeCell ref="AK62:AK64"/>
    <mergeCell ref="AK3:AK7"/>
    <mergeCell ref="AE4:AG4"/>
    <mergeCell ref="AH4:AJ4"/>
    <mergeCell ref="M3:AJ3"/>
    <mergeCell ref="M5:R5"/>
    <mergeCell ref="S5:X5"/>
    <mergeCell ref="Y5:AD5"/>
    <mergeCell ref="AE5:AJ5"/>
    <mergeCell ref="V4:X4"/>
    <mergeCell ref="Y4:AA4"/>
    <mergeCell ref="AB4:AD4"/>
    <mergeCell ref="S6:U6"/>
    <mergeCell ref="V6:X6"/>
    <mergeCell ref="Y6:AA6"/>
    <mergeCell ref="AB6:AD6"/>
  </mergeCells>
  <conditionalFormatting sqref="U25:U26 X25:X26 AA25:AA26 AD25:AD26 AG25:AG26 AJ25:AJ26 Y24:Z27 AB24:AC27 AE24:AF27 AH24:AI27 V24:W27 E61:AJ66">
    <cfRule type="cellIs" dxfId="0" priority="1" stopIfTrue="1" operator="equal">
      <formula>0</formula>
    </cfRule>
  </conditionalFormatting>
  <printOptions horizontalCentered="1" verticalCentered="1"/>
  <pageMargins left="0.140625" right="0" top="0.11" bottom="0.18" header="0.11811023622047245" footer="0.11811023622047245"/>
  <pageSetup paperSize="9" scale="45" firstPageNumber="3" fitToWidth="3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</vt:lpstr>
      <vt:lpstr>УП</vt:lpstr>
      <vt:lpstr>УП!Заголовки_для_печати</vt:lpstr>
      <vt:lpstr>УП!Область_печати</vt:lpstr>
    </vt:vector>
  </TitlesOfParts>
  <Company>RII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G.Sadrieva</dc:creator>
  <cp:lastModifiedBy>Ucheb_otd_1</cp:lastModifiedBy>
  <cp:lastPrinted>2019-12-23T09:35:58Z</cp:lastPrinted>
  <dcterms:created xsi:type="dcterms:W3CDTF">1999-12-27T09:11:33Z</dcterms:created>
  <dcterms:modified xsi:type="dcterms:W3CDTF">2020-02-18T06:49:25Z</dcterms:modified>
</cp:coreProperties>
</file>